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4"/>
  </bookViews>
  <sheets>
    <sheet name="11.10.2021 " sheetId="1" r:id="rId1"/>
    <sheet name="12.10.2021" sheetId="2" r:id="rId2"/>
    <sheet name="13.10.2021 " sheetId="3" r:id="rId3"/>
    <sheet name="14.10.2021" sheetId="4" r:id="rId4"/>
    <sheet name="15.10.2021" sheetId="5" r:id="rId5"/>
  </sheets>
  <definedNames/>
  <calcPr fullCalcOnLoad="1"/>
</workbook>
</file>

<file path=xl/sharedStrings.xml><?xml version="1.0" encoding="utf-8"?>
<sst xmlns="http://schemas.openxmlformats.org/spreadsheetml/2006/main" count="235" uniqueCount="98">
  <si>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</si>
  <si>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</si>
  <si>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</si>
  <si>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</si>
  <si>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</si>
  <si>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</si>
  <si>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</si>
  <si>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</si>
  <si>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</si>
  <si>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</si>
  <si>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</si>
  <si>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</si>
  <si>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</si>
  <si>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SGPI Security Force SRL</t>
  </si>
  <si>
    <t>CN Poșta Română</t>
  </si>
  <si>
    <t>SC Invest Plus SRL</t>
  </si>
  <si>
    <t>SC Salubritas SA</t>
  </si>
  <si>
    <t>SC Troleibuzul SA</t>
  </si>
  <si>
    <t>SC Ramses SRL</t>
  </si>
  <si>
    <t>Enel Energie Muntenia SA</t>
  </si>
  <si>
    <t>Asociația de Proprietari Bloc 122</t>
  </si>
  <si>
    <t>Grădinița Cristos Rege</t>
  </si>
  <si>
    <t>Grădinița Vicenzina Cusmano</t>
  </si>
  <si>
    <t>Credit Banca Comercială Română contract număr 262/8926/2007</t>
  </si>
  <si>
    <t>Credit Banca Comercială Română contract  număr 504/13092/2005/Z/2018</t>
  </si>
  <si>
    <t>Allianz Țiriac Asigurări SA</t>
  </si>
  <si>
    <t>Birou Executor Judecătoresc  Pancescu Nicolae</t>
  </si>
  <si>
    <t>Convenție de plată 22979/2016 executare silită Dosar 203/2016</t>
  </si>
  <si>
    <t>Publiserv SA</t>
  </si>
  <si>
    <t>Delgaz Grid SA</t>
  </si>
  <si>
    <t>Direcţia Silvică Neamţ</t>
  </si>
  <si>
    <t>Centru Teritorial de Calcul Neamț</t>
  </si>
  <si>
    <t>Grup Soft SRL</t>
  </si>
  <si>
    <t>Poliță număr 113748206- Asigurare  Sala  Polivalentă</t>
  </si>
  <si>
    <t>Poliță număr 113748116- Asigurare  Stadion municipal</t>
  </si>
  <si>
    <t>Poliță  asigurare Căsuțe  Ștrand municipal</t>
  </si>
  <si>
    <t>Poliță  asigurare  Bazar și Baia comunală</t>
  </si>
  <si>
    <t>Poliță număr 113748026- asigurare sediu</t>
  </si>
  <si>
    <t>Mediaservice</t>
  </si>
  <si>
    <t>Premier Soft Audit SRL</t>
  </si>
  <si>
    <t>Maxx Computer SRL</t>
  </si>
  <si>
    <t>Factura număr 248/22.09.2021-servicii diriginție de șantier contract număr 25806/15.09.2020</t>
  </si>
  <si>
    <t>SC Salubritas S.A</t>
  </si>
  <si>
    <t>plăților efectuate în perioada 11.10.2021</t>
  </si>
  <si>
    <t>plăților efectuate în perioada 12.10.2021</t>
  </si>
  <si>
    <t>Asociația de Proprietari bloc 14 A</t>
  </si>
  <si>
    <t>Factura număr 443/27.09.2021-cheltuieli întreținere august 2021 sediu BMSU</t>
  </si>
  <si>
    <t>Factura număr 3236/3217/2021-servicii salubrizare, închiriere și întreținere toalete ecologice</t>
  </si>
  <si>
    <t>Factura număr 5069245172021 tarif proiect cod SMIS 126604</t>
  </si>
  <si>
    <t>Factura număr 5900925211/2021 tarif  proiect cod SMIS 126607</t>
  </si>
  <si>
    <t>Factura număr 157/15.09.2021-compensație recalculată perioada ianuarie-iunie 2021</t>
  </si>
  <si>
    <t>Factura număr  2021130/2021-servicii de audit financiar proiect cod SMIS 124829</t>
  </si>
  <si>
    <t>plăților efectuate în perioada 13.10.2021</t>
  </si>
  <si>
    <t>Factura număr 4895311/06.10.2021-reparații curente străzi</t>
  </si>
  <si>
    <t>Transfer salarii și materiale Trimestrul IV</t>
  </si>
  <si>
    <t>Factura număr 4895310/2021-reparații curente  străzi</t>
  </si>
  <si>
    <t>Factura număr 4895307/06.10.2021-reparații curente străzi</t>
  </si>
  <si>
    <t>SC Costerm SRL</t>
  </si>
  <si>
    <t>Factura număr 1684/28.09.2021-lucrări conform contract număr 16412/157/27.05.2021</t>
  </si>
  <si>
    <t>Swarco Traffic Rom SRL</t>
  </si>
  <si>
    <t>Factura număr 164/11.10.2021-contract număr 18286/08.07.2021,proiect cod SMIS 126608</t>
  </si>
  <si>
    <t>SC Păsălău SRL</t>
  </si>
  <si>
    <t>Factura număr 229/01.09.2021-servicii diriginție de șantier</t>
  </si>
  <si>
    <t>SC Flarom Advertising SRL</t>
  </si>
  <si>
    <t>Factura număr 3467/04.10.2020, 3447/22.09.2021-servicii publicitate proiect cod SMIS 126608</t>
  </si>
  <si>
    <t>SC Cronos Consulting  SRL</t>
  </si>
  <si>
    <t>Factura număr 1113/03.092021- servicii consultanță proiect cod SMIS 126604</t>
  </si>
  <si>
    <t>Factura număr 1112/02.092021- servicii consultanță proiect cod SMIS 126606</t>
  </si>
  <si>
    <t>Factura număr 3439/17.09.2020, 3474/07.10.2021-servicii publicitate proiect cod SMIS 126606</t>
  </si>
  <si>
    <t>Factura număr 21MI13395167/01.10.2021  consum energie electrică  stadion municipal</t>
  </si>
  <si>
    <t>SC Wolters Kluwer SRL</t>
  </si>
  <si>
    <t>Factura număr 9259/01.10.2021  prestări servicii pază Mall Forum Center și Speranța</t>
  </si>
  <si>
    <t>Factura număr 659/01.10.2021 administrare pădure</t>
  </si>
  <si>
    <t>Factura număr 1904/1905/30.09.2021-service rețea semafoare</t>
  </si>
  <si>
    <t>Factura număr 10308/29.09.2021-mentenanță sistem informatic centre bugetare subordonate</t>
  </si>
  <si>
    <t>SC Energoice SRL</t>
  </si>
  <si>
    <t>Factura număr 5830/07.10.2021-verificare anuală instalații la Mall Forum Center</t>
  </si>
  <si>
    <t>Factura număr 3348/08.10.2021 servicii gestionarea câinilor fără stăpân</t>
  </si>
  <si>
    <t>Factura număr 22257/24.09.2021-sistem video de monitorizare și înregistrare imagini</t>
  </si>
  <si>
    <t>SC DSM Logistic SRL</t>
  </si>
  <si>
    <t>plăților efectuate în perioada 15.10.2021</t>
  </si>
  <si>
    <t>Factura număr 506923659/2021-aviz la investiția Modernizare strada Călugărului</t>
  </si>
  <si>
    <t>Factura număr 5900924609/2021-taxă emitere aviz investiția Amenajare acces pietonal punte ștrand</t>
  </si>
  <si>
    <t>Factura număr 186230/05.10.2021-abonament idrept</t>
  </si>
  <si>
    <t>Factura număr 212922/04.10.2021-asistență tehnică informatică pentru sistemul  informatic Registrul Agricol</t>
  </si>
  <si>
    <t>Factura număr 5593/15.09.2021-recuperare date și restaurare sistem de operare</t>
  </si>
  <si>
    <t>Factura număr 17097/30.09.2021- servicii corespondenţă</t>
  </si>
  <si>
    <t>Factura număr 231/30.08.2021-servicii încărcare cartușe</t>
  </si>
  <si>
    <t>plăților efectuate în perioada 14.10.2021</t>
  </si>
  <si>
    <t>Rutier Cons SRL</t>
  </si>
  <si>
    <t>Factura număr 587/2021-execuție lucrări conform contract număr 24429/2020</t>
  </si>
  <si>
    <t xml:space="preserve">Factura număr 214,215,216 /2021-cheltuieli întreținere bloc 122 apartament 1,3,79 </t>
  </si>
  <si>
    <t>Factura număr 3440/17.09.2021-servicii publicitate proiect cod SMIS 126604</t>
  </si>
  <si>
    <t>Parking SA</t>
  </si>
  <si>
    <t>Factura număr 27245/01.10.2021-concesiune teren</t>
  </si>
  <si>
    <t>Factura număr 34367/04.10.2021-servicii publicitate proiect cod SMIS 126608</t>
  </si>
  <si>
    <t>Factura număr 3440/17.09.2021, 3466/04.10.2021-servicii publicitate proiect cod SMIS 126604</t>
  </si>
  <si>
    <t xml:space="preserve">CEC număr 59/15.10.2021-contravaloare cheltuieli transport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</si>
</sst>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left" vertical="center"/>
    </xf>
    <xf numFmtId="4" fontId="17" fillId="37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36" borderId="9" xfId="0" applyFont="1" applyFill="1" applyBorder="1" applyAlignment="1">
      <alignment vertical="center"/>
    </xf>
    <xf numFmtId="0" fontId="54" fillId="36" borderId="9" xfId="0" applyNumberFormat="1" applyFont="1" applyFill="1" applyBorder="1" applyAlignment="1">
      <alignment horizontal="center"/>
    </xf>
    <xf numFmtId="2" fontId="54" fillId="36" borderId="9" xfId="0" applyNumberFormat="1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4" fontId="54" fillId="36" borderId="0" xfId="0" applyNumberFormat="1" applyFont="1" applyFill="1" applyBorder="1" applyAlignment="1">
      <alignment/>
    </xf>
    <xf numFmtId="4" fontId="54" fillId="0" borderId="11" xfId="0" applyNumberFormat="1" applyFont="1" applyFill="1" applyBorder="1" applyAlignment="1">
      <alignment vertical="center"/>
    </xf>
    <xf numFmtId="0" fontId="55" fillId="0" borderId="12" xfId="0" applyFont="1" applyFill="1" applyBorder="1" applyAlignment="1">
      <alignment/>
    </xf>
    <xf numFmtId="0" fontId="54" fillId="36" borderId="0" xfId="0" applyFont="1" applyFill="1" applyBorder="1" applyAlignment="1">
      <alignment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4" fillId="38" borderId="8" xfId="0" applyFont="1" applyFill="1" applyBorder="1" applyAlignment="1">
      <alignment horizontal="right" vertical="center"/>
    </xf>
    <xf numFmtId="0" fontId="53" fillId="36" borderId="11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3" fillId="36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/>
    </xf>
    <xf numFmtId="14" fontId="0" fillId="36" borderId="8" xfId="0" applyNumberFormat="1" applyFont="1" applyFill="1" applyBorder="1" applyAlignment="1">
      <alignment horizontal="center" vertical="center"/>
    </xf>
    <xf numFmtId="4" fontId="54" fillId="0" borderId="11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36" borderId="13" xfId="0" applyFont="1" applyFill="1" applyBorder="1" applyAlignment="1">
      <alignment vertical="center"/>
    </xf>
    <xf numFmtId="0" fontId="54" fillId="0" borderId="8" xfId="0" applyFont="1" applyFill="1" applyBorder="1" applyAlignment="1">
      <alignment horizontal="right" vertical="center"/>
    </xf>
    <xf numFmtId="4" fontId="54" fillId="36" borderId="14" xfId="0" applyNumberFormat="1" applyFont="1" applyFill="1" applyBorder="1" applyAlignment="1">
      <alignment horizontal="right" vertical="center"/>
    </xf>
    <xf numFmtId="14" fontId="54" fillId="36" borderId="11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vertical="center"/>
    </xf>
    <xf numFmtId="4" fontId="54" fillId="36" borderId="15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54" fillId="36" borderId="12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54" fillId="36" borderId="0" xfId="0" applyNumberFormat="1" applyFont="1" applyFill="1" applyBorder="1" applyAlignment="1">
      <alignment/>
    </xf>
    <xf numFmtId="4" fontId="54" fillId="0" borderId="14" xfId="0" applyNumberFormat="1" applyFont="1" applyFill="1" applyBorder="1" applyAlignment="1">
      <alignment horizontal="right" vertical="center"/>
    </xf>
    <xf numFmtId="4" fontId="54" fillId="0" borderId="15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2" fontId="54" fillId="0" borderId="9" xfId="0" applyNumberFormat="1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4" fillId="0" borderId="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36" borderId="8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6.57421875" style="36" customWidth="1"/>
    <col min="2" max="2" width="13.421875" style="36" customWidth="1"/>
    <col min="3" max="3" width="33.140625" style="36" customWidth="1"/>
    <col min="4" max="4" width="86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8" t="s">
        <v>1</v>
      </c>
      <c r="B2" s="108"/>
      <c r="C2" s="108"/>
      <c r="D2" s="108"/>
      <c r="E2" s="5"/>
    </row>
    <row r="3" spans="1:5" ht="15">
      <c r="A3" s="109" t="s">
        <v>2</v>
      </c>
      <c r="B3" s="109"/>
      <c r="C3" s="109"/>
      <c r="D3" s="109"/>
      <c r="E3" s="5"/>
    </row>
    <row r="4" spans="1:5" ht="12" customHeight="1">
      <c r="A4" s="109" t="s">
        <v>43</v>
      </c>
      <c r="B4" s="109"/>
      <c r="C4" s="109"/>
      <c r="D4" s="10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0" t="s">
        <v>3</v>
      </c>
      <c r="B6" s="11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1">
        <v>1</v>
      </c>
      <c r="B11" s="56">
        <f>1966.4+248</f>
        <v>2214.4</v>
      </c>
      <c r="C11" s="37" t="s">
        <v>42</v>
      </c>
      <c r="D11" s="44" t="s">
        <v>47</v>
      </c>
      <c r="E11" s="15">
        <v>44480</v>
      </c>
    </row>
    <row r="12" spans="1:5" ht="15.75" customHeight="1">
      <c r="A12" s="51">
        <v>2</v>
      </c>
      <c r="B12" s="56"/>
      <c r="C12" s="27"/>
      <c r="D12" s="28"/>
      <c r="E12" s="15"/>
    </row>
    <row r="13" spans="1:5" ht="15">
      <c r="A13" s="21" t="s">
        <v>11</v>
      </c>
      <c r="B13" s="80"/>
      <c r="C13" s="21"/>
      <c r="D13" s="21"/>
      <c r="E13" s="21"/>
    </row>
    <row r="14" spans="1:5" ht="15">
      <c r="A14" s="24" t="s">
        <v>4</v>
      </c>
      <c r="B14" s="81"/>
      <c r="C14" s="30"/>
      <c r="D14" s="30"/>
      <c r="E14" s="24"/>
    </row>
    <row r="15" spans="1:5" ht="15.75" customHeight="1">
      <c r="A15" s="31">
        <v>1</v>
      </c>
      <c r="B15" s="38"/>
      <c r="C15" s="42"/>
      <c r="D15" s="48"/>
      <c r="E15" s="34"/>
    </row>
    <row r="16" ht="15">
      <c r="B16" s="6"/>
    </row>
    <row r="17" spans="1:5" ht="15">
      <c r="A17" s="21" t="s">
        <v>12</v>
      </c>
      <c r="B17" s="80"/>
      <c r="C17" s="21"/>
      <c r="D17" s="21"/>
      <c r="E17" s="21"/>
    </row>
    <row r="18" spans="1:5" ht="15">
      <c r="A18" s="24" t="s">
        <v>4</v>
      </c>
      <c r="B18" s="88" t="s">
        <v>5</v>
      </c>
      <c r="C18" s="72" t="s">
        <v>6</v>
      </c>
      <c r="D18" s="72" t="s">
        <v>7</v>
      </c>
      <c r="E18" s="75" t="s">
        <v>8</v>
      </c>
    </row>
    <row r="19" spans="1:5" ht="15">
      <c r="A19" s="87">
        <v>1</v>
      </c>
      <c r="B19" s="47"/>
      <c r="C19" s="47"/>
      <c r="D19" s="47"/>
      <c r="E19" s="4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6.57421875" style="36" customWidth="1"/>
    <col min="2" max="2" width="13.421875" style="36" customWidth="1"/>
    <col min="3" max="3" width="38.28125" style="36" customWidth="1"/>
    <col min="4" max="4" width="73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8" t="s">
        <v>1</v>
      </c>
      <c r="B2" s="108"/>
      <c r="C2" s="108"/>
      <c r="D2" s="108"/>
      <c r="E2" s="5"/>
    </row>
    <row r="3" spans="1:5" ht="15">
      <c r="A3" s="109" t="s">
        <v>2</v>
      </c>
      <c r="B3" s="109"/>
      <c r="C3" s="109"/>
      <c r="D3" s="109"/>
      <c r="E3" s="5"/>
    </row>
    <row r="4" spans="1:5" ht="12" customHeight="1">
      <c r="A4" s="109" t="s">
        <v>44</v>
      </c>
      <c r="B4" s="109"/>
      <c r="C4" s="109"/>
      <c r="D4" s="10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0" t="s">
        <v>3</v>
      </c>
      <c r="B6" s="11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1">
        <v>1</v>
      </c>
      <c r="B11" s="56">
        <f>151933.08+100842.52+554991.63</f>
        <v>807767.23</v>
      </c>
      <c r="C11" s="27" t="s">
        <v>0</v>
      </c>
      <c r="D11" s="28" t="s">
        <v>23</v>
      </c>
      <c r="E11" s="15">
        <v>44481</v>
      </c>
    </row>
    <row r="12" spans="1:5" ht="15.75" customHeight="1">
      <c r="A12" s="51">
        <v>2</v>
      </c>
      <c r="B12" s="56">
        <f>214142.25+168180.42+1153189.76+160</f>
        <v>1535672.4300000002</v>
      </c>
      <c r="C12" s="27" t="s">
        <v>0</v>
      </c>
      <c r="D12" s="28" t="s">
        <v>24</v>
      </c>
      <c r="E12" s="15">
        <v>44481</v>
      </c>
    </row>
    <row r="13" spans="1:5" ht="14.25" customHeight="1">
      <c r="A13" s="51">
        <v>3</v>
      </c>
      <c r="B13" s="78">
        <v>500000</v>
      </c>
      <c r="C13" s="67" t="s">
        <v>26</v>
      </c>
      <c r="D13" s="76" t="s">
        <v>27</v>
      </c>
      <c r="E13" s="15">
        <v>44481</v>
      </c>
    </row>
    <row r="14" spans="1:5" ht="14.25" customHeight="1">
      <c r="A14" s="51">
        <v>4</v>
      </c>
      <c r="B14" s="78">
        <v>150348.92</v>
      </c>
      <c r="C14" s="43" t="s">
        <v>17</v>
      </c>
      <c r="D14" s="44" t="s">
        <v>50</v>
      </c>
      <c r="E14" s="15">
        <v>44481</v>
      </c>
    </row>
    <row r="15" spans="1:5" ht="14.25" customHeight="1">
      <c r="A15" s="51">
        <v>5</v>
      </c>
      <c r="B15" s="79"/>
      <c r="C15" s="37"/>
      <c r="D15" s="41"/>
      <c r="E15" s="15"/>
    </row>
    <row r="16" spans="1:5" ht="14.25" customHeight="1">
      <c r="A16" s="51">
        <v>6</v>
      </c>
      <c r="B16" s="79"/>
      <c r="C16" s="55"/>
      <c r="D16" s="41"/>
      <c r="E16" s="15"/>
    </row>
    <row r="17" spans="1:256" s="6" customFormat="1" ht="15">
      <c r="A17" s="21" t="s">
        <v>11</v>
      </c>
      <c r="B17" s="80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3" t="s">
        <v>5</v>
      </c>
      <c r="C18" s="24" t="s">
        <v>6</v>
      </c>
      <c r="D18" s="25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31">
        <v>1</v>
      </c>
      <c r="B19" s="38"/>
      <c r="C19" s="42"/>
      <c r="D19" s="48"/>
      <c r="E19" s="3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36"/>
      <c r="C20" s="36"/>
      <c r="D20" s="36"/>
      <c r="E20" s="3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1" t="s">
        <v>12</v>
      </c>
      <c r="B21" s="80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ht="15">
      <c r="A22" s="24" t="s">
        <v>4</v>
      </c>
      <c r="B22" s="81" t="s">
        <v>5</v>
      </c>
      <c r="C22" s="30" t="s">
        <v>6</v>
      </c>
      <c r="D22" s="30" t="s">
        <v>7</v>
      </c>
      <c r="E22" s="24" t="s">
        <v>8</v>
      </c>
    </row>
    <row r="23" spans="1:5" ht="15">
      <c r="A23" s="31">
        <v>1</v>
      </c>
      <c r="B23" s="27">
        <f>947.93+98.26+184.62</f>
        <v>1230.81</v>
      </c>
      <c r="C23" s="46" t="s">
        <v>39</v>
      </c>
      <c r="D23" s="41" t="s">
        <v>51</v>
      </c>
      <c r="E23" s="77">
        <v>44481</v>
      </c>
    </row>
    <row r="24" spans="1:5" ht="15">
      <c r="A24" s="31">
        <v>2</v>
      </c>
      <c r="B24" s="27">
        <f>406.93+71.81</f>
        <v>478.74</v>
      </c>
      <c r="C24" s="83" t="s">
        <v>29</v>
      </c>
      <c r="D24" s="83" t="s">
        <v>48</v>
      </c>
      <c r="E24" s="77">
        <v>44481</v>
      </c>
    </row>
    <row r="25" spans="1:256" s="60" customFormat="1" ht="15">
      <c r="A25" s="31">
        <v>3</v>
      </c>
      <c r="B25" s="56">
        <f>19.63+111.27</f>
        <v>130.9</v>
      </c>
      <c r="C25" s="47" t="s">
        <v>29</v>
      </c>
      <c r="D25" s="47" t="s">
        <v>49</v>
      </c>
      <c r="E25" s="77">
        <v>44481</v>
      </c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5" ht="15">
      <c r="A26" s="39"/>
      <c r="B26" s="27"/>
      <c r="C26" s="35"/>
      <c r="D26" s="39"/>
      <c r="E26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57421875" style="36" customWidth="1"/>
    <col min="2" max="2" width="13.421875" style="36" customWidth="1"/>
    <col min="3" max="3" width="38.28125" style="36" customWidth="1"/>
    <col min="4" max="4" width="73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8" t="s">
        <v>1</v>
      </c>
      <c r="B2" s="108"/>
      <c r="C2" s="108"/>
      <c r="D2" s="108"/>
      <c r="E2" s="5"/>
    </row>
    <row r="3" spans="1:5" ht="15">
      <c r="A3" s="109" t="s">
        <v>2</v>
      </c>
      <c r="B3" s="109"/>
      <c r="C3" s="109"/>
      <c r="D3" s="109"/>
      <c r="E3" s="5"/>
    </row>
    <row r="4" spans="1:5" ht="12" customHeight="1">
      <c r="A4" s="109" t="s">
        <v>52</v>
      </c>
      <c r="B4" s="109"/>
      <c r="C4" s="109"/>
      <c r="D4" s="10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0" t="s">
        <v>3</v>
      </c>
      <c r="B6" s="11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21" t="s">
        <v>9</v>
      </c>
      <c r="B9" s="21"/>
      <c r="C9" s="21"/>
      <c r="D9" s="21"/>
      <c r="E9" s="21"/>
    </row>
    <row r="10" spans="1:5" ht="12" customHeight="1">
      <c r="A10" s="22" t="s">
        <v>10</v>
      </c>
      <c r="B10" s="23" t="s">
        <v>5</v>
      </c>
      <c r="C10" s="24" t="s">
        <v>6</v>
      </c>
      <c r="D10" s="25" t="s">
        <v>7</v>
      </c>
      <c r="E10" s="24" t="s">
        <v>8</v>
      </c>
    </row>
    <row r="11" spans="1:5" ht="13.5" customHeight="1">
      <c r="A11" s="51">
        <v>1</v>
      </c>
      <c r="B11" s="56">
        <v>240732.63</v>
      </c>
      <c r="C11" s="37" t="s">
        <v>28</v>
      </c>
      <c r="D11" s="44" t="s">
        <v>53</v>
      </c>
      <c r="E11" s="15">
        <v>44482</v>
      </c>
    </row>
    <row r="12" spans="1:5" ht="15.75" customHeight="1">
      <c r="A12" s="51">
        <v>2</v>
      </c>
      <c r="B12" s="56">
        <v>12435.08</v>
      </c>
      <c r="C12" s="37" t="s">
        <v>28</v>
      </c>
      <c r="D12" s="44" t="s">
        <v>56</v>
      </c>
      <c r="E12" s="15">
        <v>44482</v>
      </c>
    </row>
    <row r="13" spans="1:5" ht="14.25" customHeight="1">
      <c r="A13" s="51">
        <v>3</v>
      </c>
      <c r="B13" s="78">
        <v>500000</v>
      </c>
      <c r="C13" s="37" t="s">
        <v>28</v>
      </c>
      <c r="D13" s="44" t="s">
        <v>55</v>
      </c>
      <c r="E13" s="15">
        <v>44482</v>
      </c>
    </row>
    <row r="14" spans="1:5" ht="13.5" customHeight="1">
      <c r="A14" s="51">
        <v>4</v>
      </c>
      <c r="B14" s="56">
        <v>41.21</v>
      </c>
      <c r="C14" s="27" t="s">
        <v>45</v>
      </c>
      <c r="D14" s="28" t="s">
        <v>46</v>
      </c>
      <c r="E14" s="15">
        <v>44482</v>
      </c>
    </row>
    <row r="15" spans="1:5" ht="14.25" customHeight="1">
      <c r="A15" s="51"/>
      <c r="B15" s="79"/>
      <c r="C15" s="37"/>
      <c r="D15" s="41"/>
      <c r="E15" s="15"/>
    </row>
    <row r="16" spans="1:5" ht="14.25" customHeight="1">
      <c r="A16" s="51"/>
      <c r="B16" s="79"/>
      <c r="C16" s="55"/>
      <c r="D16" s="41"/>
      <c r="E16" s="15"/>
    </row>
    <row r="17" spans="1:256" s="6" customFormat="1" ht="15">
      <c r="A17" s="21" t="s">
        <v>11</v>
      </c>
      <c r="B17" s="80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3" t="s">
        <v>5</v>
      </c>
      <c r="C18" s="24" t="s">
        <v>6</v>
      </c>
      <c r="D18" s="25" t="s">
        <v>7</v>
      </c>
      <c r="E18" s="24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.75" customHeight="1">
      <c r="A19" s="31">
        <v>1</v>
      </c>
      <c r="B19" s="38">
        <f>20333</f>
        <v>20333</v>
      </c>
      <c r="C19" s="42" t="s">
        <v>21</v>
      </c>
      <c r="D19" s="50" t="s">
        <v>54</v>
      </c>
      <c r="E19" s="34">
        <v>44482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31">
        <v>2</v>
      </c>
      <c r="B20" s="38">
        <f>48667+3666</f>
        <v>52333</v>
      </c>
      <c r="C20" s="42" t="s">
        <v>22</v>
      </c>
      <c r="D20" s="50" t="s">
        <v>54</v>
      </c>
      <c r="E20" s="34">
        <v>44482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1" t="s">
        <v>12</v>
      </c>
      <c r="B21" s="80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ht="15">
      <c r="A22" s="24" t="s">
        <v>4</v>
      </c>
      <c r="B22" s="81" t="s">
        <v>5</v>
      </c>
      <c r="C22" s="30" t="s">
        <v>6</v>
      </c>
      <c r="D22" s="30" t="s">
        <v>7</v>
      </c>
      <c r="E22" s="24" t="s">
        <v>8</v>
      </c>
    </row>
    <row r="23" spans="1:5" ht="15">
      <c r="A23" s="31">
        <v>1</v>
      </c>
      <c r="B23" s="27">
        <v>13283.97</v>
      </c>
      <c r="C23" s="46" t="s">
        <v>57</v>
      </c>
      <c r="D23" s="41" t="s">
        <v>58</v>
      </c>
      <c r="E23" s="15">
        <v>44482</v>
      </c>
    </row>
    <row r="24" spans="1:5" ht="15">
      <c r="A24" s="31">
        <v>2</v>
      </c>
      <c r="B24" s="27"/>
      <c r="C24" s="83"/>
      <c r="D24" s="83"/>
      <c r="E24" s="77"/>
    </row>
    <row r="25" spans="1:256" s="60" customFormat="1" ht="15">
      <c r="A25" s="31">
        <v>3</v>
      </c>
      <c r="B25" s="56"/>
      <c r="C25" s="47"/>
      <c r="D25" s="47"/>
      <c r="E25" s="77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1:5" ht="15">
      <c r="A26" s="39"/>
      <c r="B26" s="27"/>
      <c r="C26" s="35"/>
      <c r="D26" s="39"/>
      <c r="E26" s="15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7">
      <selection activeCell="C40" sqref="C40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33.28125" style="36" customWidth="1"/>
    <col min="4" max="4" width="88.281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08" t="s">
        <v>1</v>
      </c>
      <c r="B2" s="108"/>
      <c r="C2" s="108"/>
      <c r="D2" s="108"/>
      <c r="E2" s="5"/>
    </row>
    <row r="3" spans="1:5" ht="15">
      <c r="A3" s="109" t="s">
        <v>2</v>
      </c>
      <c r="B3" s="109"/>
      <c r="C3" s="109"/>
      <c r="D3" s="109"/>
      <c r="E3" s="5"/>
    </row>
    <row r="4" spans="1:5" ht="12" customHeight="1">
      <c r="A4" s="109" t="s">
        <v>88</v>
      </c>
      <c r="B4" s="109"/>
      <c r="C4" s="109"/>
      <c r="D4" s="109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10" t="s">
        <v>3</v>
      </c>
      <c r="B6" s="110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45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6.5" customHeight="1">
      <c r="A12" s="104">
        <v>1</v>
      </c>
      <c r="B12" s="56">
        <v>1260.13</v>
      </c>
      <c r="C12" s="55" t="s">
        <v>19</v>
      </c>
      <c r="D12" s="41" t="s">
        <v>69</v>
      </c>
      <c r="E12" s="15">
        <v>44483</v>
      </c>
    </row>
    <row r="13" spans="1:6" s="7" customFormat="1" ht="12.75" customHeight="1">
      <c r="A13" s="104">
        <v>2</v>
      </c>
      <c r="B13" s="56">
        <v>1004</v>
      </c>
      <c r="C13" s="67" t="s">
        <v>25</v>
      </c>
      <c r="D13" s="7" t="s">
        <v>33</v>
      </c>
      <c r="E13" s="15">
        <v>44483</v>
      </c>
      <c r="F13" s="6"/>
    </row>
    <row r="14" spans="1:6" s="7" customFormat="1" ht="12.75">
      <c r="A14" s="104">
        <v>3</v>
      </c>
      <c r="B14" s="96">
        <v>1803</v>
      </c>
      <c r="C14" s="67" t="s">
        <v>25</v>
      </c>
      <c r="D14" s="73" t="s">
        <v>34</v>
      </c>
      <c r="E14" s="15">
        <v>44483</v>
      </c>
      <c r="F14" s="6"/>
    </row>
    <row r="15" spans="1:6" s="7" customFormat="1" ht="12.75">
      <c r="A15" s="104">
        <v>4</v>
      </c>
      <c r="B15" s="96">
        <v>105</v>
      </c>
      <c r="C15" s="67" t="s">
        <v>25</v>
      </c>
      <c r="D15" s="73" t="s">
        <v>35</v>
      </c>
      <c r="E15" s="15">
        <v>44483</v>
      </c>
      <c r="F15" s="6"/>
    </row>
    <row r="16" spans="1:6" s="7" customFormat="1" ht="12.75">
      <c r="A16" s="104">
        <v>5</v>
      </c>
      <c r="B16" s="97">
        <v>1990</v>
      </c>
      <c r="C16" s="67" t="s">
        <v>25</v>
      </c>
      <c r="D16" s="73" t="s">
        <v>36</v>
      </c>
      <c r="E16" s="15">
        <v>44483</v>
      </c>
      <c r="F16" s="6"/>
    </row>
    <row r="17" spans="1:6" s="7" customFormat="1" ht="12.75">
      <c r="A17" s="104">
        <v>6</v>
      </c>
      <c r="B17" s="84">
        <v>78.18</v>
      </c>
      <c r="C17" s="42" t="s">
        <v>20</v>
      </c>
      <c r="D17" s="42" t="s">
        <v>91</v>
      </c>
      <c r="E17" s="15">
        <v>44483</v>
      </c>
      <c r="F17" s="6"/>
    </row>
    <row r="18" spans="1:6" s="7" customFormat="1" ht="15" customHeight="1">
      <c r="A18" s="105">
        <v>7</v>
      </c>
      <c r="B18" s="98">
        <v>487</v>
      </c>
      <c r="C18" s="93" t="s">
        <v>25</v>
      </c>
      <c r="D18" s="82" t="s">
        <v>37</v>
      </c>
      <c r="E18" s="15">
        <v>44483</v>
      </c>
      <c r="F18" s="6"/>
    </row>
    <row r="19" spans="1:6" s="7" customFormat="1" ht="15" customHeight="1">
      <c r="A19" s="105">
        <v>8</v>
      </c>
      <c r="B19" s="26">
        <v>595</v>
      </c>
      <c r="C19" s="27" t="s">
        <v>32</v>
      </c>
      <c r="D19" s="28" t="s">
        <v>84</v>
      </c>
      <c r="E19" s="15">
        <v>44483</v>
      </c>
      <c r="F19" s="6"/>
    </row>
    <row r="20" spans="1:6" s="7" customFormat="1" ht="15" customHeight="1">
      <c r="A20" s="105">
        <v>9</v>
      </c>
      <c r="B20" s="79">
        <v>1546.72</v>
      </c>
      <c r="C20" s="32" t="s">
        <v>14</v>
      </c>
      <c r="D20" s="41" t="s">
        <v>86</v>
      </c>
      <c r="E20" s="15">
        <v>44483</v>
      </c>
      <c r="F20" s="6"/>
    </row>
    <row r="21" spans="1:6" s="7" customFormat="1" ht="15" customHeight="1">
      <c r="A21" s="105">
        <v>10</v>
      </c>
      <c r="B21" s="79">
        <v>2326.45</v>
      </c>
      <c r="C21" s="106" t="s">
        <v>38</v>
      </c>
      <c r="D21" s="37" t="s">
        <v>87</v>
      </c>
      <c r="E21" s="15">
        <v>44483</v>
      </c>
      <c r="F21" s="6"/>
    </row>
    <row r="22" spans="1:6" s="7" customFormat="1" ht="15" customHeight="1">
      <c r="A22" s="105">
        <v>11</v>
      </c>
      <c r="B22" s="98">
        <v>499.8</v>
      </c>
      <c r="C22" s="67" t="s">
        <v>40</v>
      </c>
      <c r="D22" s="74" t="s">
        <v>85</v>
      </c>
      <c r="E22" s="86">
        <v>44483</v>
      </c>
      <c r="F22" s="6"/>
    </row>
    <row r="23" spans="1:6" s="7" customFormat="1" ht="15" customHeight="1">
      <c r="A23" s="107">
        <v>12</v>
      </c>
      <c r="B23" s="99">
        <v>513.69</v>
      </c>
      <c r="C23" s="49" t="s">
        <v>70</v>
      </c>
      <c r="D23" s="49" t="s">
        <v>83</v>
      </c>
      <c r="E23" s="70">
        <v>44483</v>
      </c>
      <c r="F23" s="6"/>
    </row>
    <row r="24" spans="1:256" s="7" customFormat="1" ht="14.25" customHeight="1">
      <c r="A24" s="62"/>
      <c r="B24" s="100"/>
      <c r="C24" s="64"/>
      <c r="D24" s="61"/>
      <c r="E24" s="64"/>
      <c r="F24" s="65"/>
      <c r="G24" s="66"/>
      <c r="H24" s="65"/>
      <c r="I24" s="66"/>
      <c r="J24" s="65"/>
      <c r="K24" s="66"/>
      <c r="L24" s="65"/>
      <c r="M24" s="66"/>
      <c r="N24" s="65"/>
      <c r="O24" s="66"/>
      <c r="P24" s="65"/>
      <c r="Q24" s="66"/>
      <c r="R24" s="65"/>
      <c r="S24" s="66"/>
      <c r="T24" s="65"/>
      <c r="U24" s="66"/>
      <c r="V24" s="65"/>
      <c r="W24" s="66"/>
      <c r="X24" s="65"/>
      <c r="Y24" s="66"/>
      <c r="Z24" s="65"/>
      <c r="AA24" s="66"/>
      <c r="AB24" s="65"/>
      <c r="AC24" s="66"/>
      <c r="AD24" s="65"/>
      <c r="AE24" s="66"/>
      <c r="AF24" s="65"/>
      <c r="AG24" s="66"/>
      <c r="AH24" s="65"/>
      <c r="AI24" s="66"/>
      <c r="AJ24" s="65"/>
      <c r="AK24" s="66"/>
      <c r="AL24" s="65"/>
      <c r="AM24" s="66"/>
      <c r="AN24" s="65"/>
      <c r="AO24" s="66"/>
      <c r="AP24" s="65"/>
      <c r="AQ24" s="66"/>
      <c r="AR24" s="65"/>
      <c r="AS24" s="66"/>
      <c r="AT24" s="65"/>
      <c r="AU24" s="66"/>
      <c r="AV24" s="65"/>
      <c r="AW24" s="66"/>
      <c r="AX24" s="65"/>
      <c r="AY24" s="66"/>
      <c r="AZ24" s="65"/>
      <c r="BA24" s="66"/>
      <c r="BB24" s="65"/>
      <c r="BC24" s="66"/>
      <c r="BD24" s="65"/>
      <c r="BE24" s="66"/>
      <c r="BF24" s="65"/>
      <c r="BG24" s="66"/>
      <c r="BH24" s="65"/>
      <c r="BI24" s="66"/>
      <c r="BJ24" s="65"/>
      <c r="BK24" s="66"/>
      <c r="BL24" s="65"/>
      <c r="BM24" s="66"/>
      <c r="BN24" s="65"/>
      <c r="BO24" s="66"/>
      <c r="BP24" s="65"/>
      <c r="BQ24" s="66"/>
      <c r="BR24" s="65"/>
      <c r="BS24" s="66"/>
      <c r="BT24" s="65"/>
      <c r="BU24" s="66"/>
      <c r="BV24" s="65"/>
      <c r="BW24" s="66"/>
      <c r="BX24" s="65"/>
      <c r="BY24" s="66"/>
      <c r="BZ24" s="65"/>
      <c r="CA24" s="66"/>
      <c r="CB24" s="65"/>
      <c r="CC24" s="66"/>
      <c r="CD24" s="65"/>
      <c r="CE24" s="66"/>
      <c r="CF24" s="65"/>
      <c r="CG24" s="66"/>
      <c r="CH24" s="65"/>
      <c r="CI24" s="66"/>
      <c r="CJ24" s="65"/>
      <c r="CK24" s="66"/>
      <c r="CL24" s="65"/>
      <c r="CM24" s="66"/>
      <c r="CN24" s="65"/>
      <c r="CO24" s="66"/>
      <c r="CP24" s="65"/>
      <c r="CQ24" s="66"/>
      <c r="CR24" s="65"/>
      <c r="CS24" s="66"/>
      <c r="CT24" s="65"/>
      <c r="CU24" s="66"/>
      <c r="CV24" s="65"/>
      <c r="CW24" s="66"/>
      <c r="CX24" s="65"/>
      <c r="CY24" s="66"/>
      <c r="CZ24" s="65"/>
      <c r="DA24" s="66"/>
      <c r="DB24" s="65"/>
      <c r="DC24" s="66"/>
      <c r="DD24" s="65"/>
      <c r="DE24" s="66"/>
      <c r="DF24" s="65"/>
      <c r="DG24" s="66"/>
      <c r="DH24" s="65"/>
      <c r="DI24" s="66"/>
      <c r="DJ24" s="65"/>
      <c r="DK24" s="66"/>
      <c r="DL24" s="65"/>
      <c r="DM24" s="66"/>
      <c r="DN24" s="65"/>
      <c r="DO24" s="66"/>
      <c r="DP24" s="65"/>
      <c r="DQ24" s="66"/>
      <c r="DR24" s="65"/>
      <c r="DS24" s="66"/>
      <c r="DT24" s="65"/>
      <c r="DU24" s="66"/>
      <c r="DV24" s="65"/>
      <c r="DW24" s="66"/>
      <c r="DX24" s="65"/>
      <c r="DY24" s="66"/>
      <c r="DZ24" s="65"/>
      <c r="EA24" s="66"/>
      <c r="EB24" s="65"/>
      <c r="EC24" s="66"/>
      <c r="ED24" s="65"/>
      <c r="EE24" s="66"/>
      <c r="EF24" s="65"/>
      <c r="EG24" s="66"/>
      <c r="EH24" s="65"/>
      <c r="EI24" s="66"/>
      <c r="EJ24" s="65"/>
      <c r="EK24" s="66"/>
      <c r="EL24" s="65"/>
      <c r="EM24" s="66"/>
      <c r="EN24" s="65"/>
      <c r="EO24" s="66"/>
      <c r="EP24" s="65"/>
      <c r="EQ24" s="66"/>
      <c r="ER24" s="65"/>
      <c r="ES24" s="66"/>
      <c r="ET24" s="65"/>
      <c r="EU24" s="66"/>
      <c r="EV24" s="65"/>
      <c r="EW24" s="66"/>
      <c r="EX24" s="65"/>
      <c r="EY24" s="66"/>
      <c r="EZ24" s="65"/>
      <c r="FA24" s="66"/>
      <c r="FB24" s="65"/>
      <c r="FC24" s="66"/>
      <c r="FD24" s="65"/>
      <c r="FE24" s="66"/>
      <c r="FF24" s="65"/>
      <c r="FG24" s="66"/>
      <c r="FH24" s="65"/>
      <c r="FI24" s="66"/>
      <c r="FJ24" s="65"/>
      <c r="FK24" s="66"/>
      <c r="FL24" s="65"/>
      <c r="FM24" s="66"/>
      <c r="FN24" s="65"/>
      <c r="FO24" s="66"/>
      <c r="FP24" s="65"/>
      <c r="FQ24" s="66"/>
      <c r="FR24" s="65"/>
      <c r="FS24" s="66"/>
      <c r="FT24" s="65"/>
      <c r="FU24" s="66"/>
      <c r="FV24" s="65"/>
      <c r="FW24" s="66"/>
      <c r="FX24" s="65"/>
      <c r="FY24" s="66"/>
      <c r="FZ24" s="65"/>
      <c r="GA24" s="66"/>
      <c r="GB24" s="65"/>
      <c r="GC24" s="66"/>
      <c r="GD24" s="65"/>
      <c r="GE24" s="66"/>
      <c r="GF24" s="65"/>
      <c r="GG24" s="66"/>
      <c r="GH24" s="65"/>
      <c r="GI24" s="66"/>
      <c r="GJ24" s="65"/>
      <c r="GK24" s="66"/>
      <c r="GL24" s="65"/>
      <c r="GM24" s="66"/>
      <c r="GN24" s="65"/>
      <c r="GO24" s="66"/>
      <c r="GP24" s="65"/>
      <c r="GQ24" s="66"/>
      <c r="GR24" s="65"/>
      <c r="GS24" s="66"/>
      <c r="GT24" s="65"/>
      <c r="GU24" s="66"/>
      <c r="GV24" s="65"/>
      <c r="GW24" s="66"/>
      <c r="GX24" s="65"/>
      <c r="GY24" s="66"/>
      <c r="GZ24" s="65"/>
      <c r="HA24" s="66"/>
      <c r="HB24" s="65"/>
      <c r="HC24" s="66"/>
      <c r="HD24" s="65"/>
      <c r="HE24" s="66"/>
      <c r="HF24" s="65"/>
      <c r="HG24" s="66"/>
      <c r="HH24" s="65"/>
      <c r="HI24" s="66"/>
      <c r="HJ24" s="65"/>
      <c r="HK24" s="66"/>
      <c r="HL24" s="65"/>
      <c r="HM24" s="66"/>
      <c r="HN24" s="65"/>
      <c r="HO24" s="66"/>
      <c r="HP24" s="65"/>
      <c r="HQ24" s="66"/>
      <c r="HR24" s="65"/>
      <c r="HS24" s="66"/>
      <c r="HT24" s="65"/>
      <c r="HU24" s="66"/>
      <c r="HV24" s="65"/>
      <c r="HW24" s="66"/>
      <c r="HX24" s="65"/>
      <c r="HY24" s="66"/>
      <c r="HZ24" s="65"/>
      <c r="IA24" s="66"/>
      <c r="IB24" s="65"/>
      <c r="IC24" s="66"/>
      <c r="ID24" s="65"/>
      <c r="IE24" s="66"/>
      <c r="IF24" s="65"/>
      <c r="IG24" s="66"/>
      <c r="IH24" s="65"/>
      <c r="II24" s="66"/>
      <c r="IJ24" s="65"/>
      <c r="IK24" s="66"/>
      <c r="IL24" s="65"/>
      <c r="IM24" s="66"/>
      <c r="IN24" s="65"/>
      <c r="IO24" s="66"/>
      <c r="IP24" s="65"/>
      <c r="IQ24" s="66"/>
      <c r="IR24" s="65"/>
      <c r="IS24" s="66"/>
      <c r="IT24" s="65"/>
      <c r="IU24" s="66"/>
      <c r="IV24" s="65"/>
    </row>
    <row r="25" spans="1:256" s="6" customFormat="1" ht="15">
      <c r="A25" s="21" t="s">
        <v>11</v>
      </c>
      <c r="B25" s="80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81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5">
      <c r="A27" s="31"/>
      <c r="B27" s="38">
        <v>2667</v>
      </c>
      <c r="C27" s="42" t="s">
        <v>21</v>
      </c>
      <c r="D27" s="50" t="s">
        <v>54</v>
      </c>
      <c r="E27" s="34">
        <v>44483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ht="15">
      <c r="B28" s="6"/>
    </row>
    <row r="29" spans="1:256" s="6" customFormat="1" ht="15">
      <c r="A29" s="21" t="s">
        <v>12</v>
      </c>
      <c r="B29" s="80"/>
      <c r="C29" s="21"/>
      <c r="D29" s="21"/>
      <c r="E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5">
      <c r="A30" s="24" t="s">
        <v>4</v>
      </c>
      <c r="B30" s="81" t="s">
        <v>5</v>
      </c>
      <c r="C30" s="30" t="s">
        <v>6</v>
      </c>
      <c r="D30" s="30" t="s">
        <v>7</v>
      </c>
      <c r="E30" s="24" t="s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5" s="6" customFormat="1" ht="12.75">
      <c r="A31" s="39">
        <v>1</v>
      </c>
      <c r="B31" s="27">
        <v>103.76</v>
      </c>
      <c r="C31" s="47" t="s">
        <v>29</v>
      </c>
      <c r="D31" s="47" t="s">
        <v>81</v>
      </c>
      <c r="E31" s="34">
        <v>44483</v>
      </c>
    </row>
    <row r="32" spans="1:256" s="6" customFormat="1" ht="12.75">
      <c r="A32" s="39">
        <v>2</v>
      </c>
      <c r="B32" s="27">
        <v>113.05</v>
      </c>
      <c r="C32" s="47" t="s">
        <v>29</v>
      </c>
      <c r="D32" s="47" t="s">
        <v>82</v>
      </c>
      <c r="E32" s="34">
        <v>44483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2.75">
      <c r="A33" s="39">
        <v>3</v>
      </c>
      <c r="B33" s="54">
        <f>1263932.37+223046.89</f>
        <v>1486979.2600000002</v>
      </c>
      <c r="C33" s="39" t="s">
        <v>59</v>
      </c>
      <c r="D33" s="37" t="s">
        <v>60</v>
      </c>
      <c r="E33" s="34">
        <v>44483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5" ht="15">
      <c r="A34" s="39">
        <v>4</v>
      </c>
      <c r="B34" s="54">
        <f>4032.6+418+785.4</f>
        <v>5236</v>
      </c>
      <c r="C34" s="42" t="s">
        <v>61</v>
      </c>
      <c r="D34" s="46" t="s">
        <v>62</v>
      </c>
      <c r="E34" s="34">
        <v>44483</v>
      </c>
    </row>
    <row r="35" spans="1:5" ht="15">
      <c r="A35" s="39">
        <v>5</v>
      </c>
      <c r="B35" s="54">
        <f>228+428.4+2199.6+228+428.4</f>
        <v>3512.4</v>
      </c>
      <c r="C35" s="42" t="s">
        <v>63</v>
      </c>
      <c r="D35" s="46" t="s">
        <v>64</v>
      </c>
      <c r="E35" s="34">
        <v>44483</v>
      </c>
    </row>
    <row r="36" spans="1:5" ht="15">
      <c r="A36" s="39">
        <v>6</v>
      </c>
      <c r="B36" s="54">
        <f>2062.12+213.75</f>
        <v>2275.87</v>
      </c>
      <c r="C36" s="42" t="s">
        <v>63</v>
      </c>
      <c r="D36" s="46" t="s">
        <v>92</v>
      </c>
      <c r="E36" s="34">
        <v>44483</v>
      </c>
    </row>
    <row r="37" spans="1:5" ht="15">
      <c r="A37" s="39">
        <v>7</v>
      </c>
      <c r="B37" s="54">
        <f>6167.12+639.26+1201.13</f>
        <v>8007.51</v>
      </c>
      <c r="C37" s="39" t="s">
        <v>65</v>
      </c>
      <c r="D37" s="39" t="s">
        <v>66</v>
      </c>
      <c r="E37" s="34">
        <v>44483</v>
      </c>
    </row>
    <row r="38" spans="1:5" ht="15">
      <c r="A38" s="39"/>
      <c r="B38" s="53"/>
      <c r="C38" s="42"/>
      <c r="D38" s="46"/>
      <c r="E38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PageLayoutView="0" workbookViewId="0" topLeftCell="A1">
      <selection activeCell="D19" sqref="D19"/>
    </sheetView>
  </sheetViews>
  <sheetFormatPr defaultColWidth="9.140625" defaultRowHeight="13.5" customHeight="1"/>
  <cols>
    <col min="1" max="1" width="6.57421875" style="36" customWidth="1"/>
    <col min="2" max="2" width="14.421875" style="36" customWidth="1"/>
    <col min="3" max="3" width="48.57421875" style="36" customWidth="1"/>
    <col min="4" max="4" width="91.0039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108" t="s">
        <v>1</v>
      </c>
      <c r="B2" s="108"/>
      <c r="C2" s="108"/>
      <c r="D2" s="108"/>
      <c r="E2" s="5"/>
    </row>
    <row r="3" spans="1:5" ht="13.5" customHeight="1">
      <c r="A3" s="109" t="s">
        <v>2</v>
      </c>
      <c r="B3" s="109"/>
      <c r="C3" s="109"/>
      <c r="D3" s="109"/>
      <c r="E3" s="5"/>
    </row>
    <row r="4" spans="1:5" ht="13.5" customHeight="1">
      <c r="A4" s="109" t="s">
        <v>80</v>
      </c>
      <c r="B4" s="109"/>
      <c r="C4" s="109"/>
      <c r="D4" s="109"/>
      <c r="E4" s="5"/>
    </row>
    <row r="5" spans="1:5" ht="13.5" customHeight="1">
      <c r="A5" s="2"/>
      <c r="B5" s="2"/>
      <c r="C5" s="2"/>
      <c r="D5" s="2"/>
      <c r="E5" s="5"/>
    </row>
    <row r="6" spans="1:5" ht="13.5" customHeight="1">
      <c r="A6" s="110" t="s">
        <v>3</v>
      </c>
      <c r="B6" s="110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45"/>
      <c r="C8" s="13"/>
      <c r="D8" s="14"/>
      <c r="E8" s="15"/>
    </row>
    <row r="9" spans="1:5" ht="13.5" customHeight="1">
      <c r="A9" s="16"/>
      <c r="B9" s="17"/>
      <c r="C9" s="18"/>
      <c r="D9" s="19"/>
      <c r="E9" s="20"/>
    </row>
    <row r="10" spans="1:5" ht="13.5" customHeight="1">
      <c r="A10" s="21" t="s">
        <v>9</v>
      </c>
      <c r="B10" s="21"/>
      <c r="C10" s="21"/>
      <c r="D10" s="21"/>
      <c r="E10" s="21"/>
    </row>
    <row r="11" spans="1:5" ht="13.5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3.5" customHeight="1">
      <c r="A12" s="90">
        <v>1</v>
      </c>
      <c r="B12" s="12">
        <v>23082.2</v>
      </c>
      <c r="C12" s="95" t="s">
        <v>13</v>
      </c>
      <c r="D12" s="69" t="s">
        <v>71</v>
      </c>
      <c r="E12" s="15">
        <v>44484</v>
      </c>
    </row>
    <row r="13" spans="1:6" s="7" customFormat="1" ht="13.5" customHeight="1">
      <c r="A13" s="90">
        <v>2</v>
      </c>
      <c r="B13" s="12">
        <v>2279.71</v>
      </c>
      <c r="C13" s="55" t="s">
        <v>30</v>
      </c>
      <c r="D13" s="41" t="s">
        <v>72</v>
      </c>
      <c r="E13" s="15">
        <v>44484</v>
      </c>
      <c r="F13" s="6"/>
    </row>
    <row r="14" spans="1:6" s="7" customFormat="1" ht="13.5" customHeight="1">
      <c r="A14" s="90">
        <v>3</v>
      </c>
      <c r="B14" s="85">
        <f>4165+453.39</f>
        <v>4618.39</v>
      </c>
      <c r="C14" s="52" t="s">
        <v>18</v>
      </c>
      <c r="D14" s="44" t="s">
        <v>73</v>
      </c>
      <c r="E14" s="15">
        <v>44484</v>
      </c>
      <c r="F14" s="6"/>
    </row>
    <row r="15" spans="1:6" s="7" customFormat="1" ht="13.5" customHeight="1">
      <c r="A15" s="90">
        <v>4</v>
      </c>
      <c r="B15" s="96">
        <f>8792.12</f>
        <v>8792.12</v>
      </c>
      <c r="C15" s="32" t="s">
        <v>93</v>
      </c>
      <c r="D15" s="37" t="s">
        <v>94</v>
      </c>
      <c r="E15" s="15">
        <v>44484</v>
      </c>
      <c r="F15" s="6"/>
    </row>
    <row r="16" spans="1:6" s="7" customFormat="1" ht="13.5" customHeight="1">
      <c r="A16" s="90">
        <v>5</v>
      </c>
      <c r="B16" s="89">
        <v>6069</v>
      </c>
      <c r="C16" s="32" t="s">
        <v>31</v>
      </c>
      <c r="D16" s="37" t="s">
        <v>74</v>
      </c>
      <c r="E16" s="15">
        <v>44484</v>
      </c>
      <c r="F16" s="6"/>
    </row>
    <row r="17" spans="1:6" s="7" customFormat="1" ht="13.5" customHeight="1">
      <c r="A17" s="90">
        <v>6</v>
      </c>
      <c r="B17" s="71">
        <v>8544.2</v>
      </c>
      <c r="C17" s="42" t="s">
        <v>75</v>
      </c>
      <c r="D17" s="42" t="s">
        <v>76</v>
      </c>
      <c r="E17" s="15">
        <v>44484</v>
      </c>
      <c r="F17" s="6"/>
    </row>
    <row r="18" spans="1:6" s="7" customFormat="1" ht="13.5" customHeight="1">
      <c r="A18" s="91">
        <v>7</v>
      </c>
      <c r="B18" s="92">
        <f>89777.04+3528.36</f>
        <v>93305.4</v>
      </c>
      <c r="C18" s="101" t="s">
        <v>16</v>
      </c>
      <c r="D18" s="68" t="s">
        <v>77</v>
      </c>
      <c r="E18" s="86">
        <v>44484</v>
      </c>
      <c r="F18" s="6"/>
    </row>
    <row r="19" spans="1:6" s="7" customFormat="1" ht="13.5" customHeight="1">
      <c r="A19" s="94">
        <v>8</v>
      </c>
      <c r="B19" s="102">
        <v>120</v>
      </c>
      <c r="C19" s="57" t="s">
        <v>0</v>
      </c>
      <c r="D19" s="103" t="s">
        <v>97</v>
      </c>
      <c r="E19" s="70">
        <v>44484</v>
      </c>
      <c r="F19" s="6"/>
    </row>
    <row r="20" spans="1:256" s="7" customFormat="1" ht="13.5" customHeight="1">
      <c r="A20" s="62"/>
      <c r="B20" s="63"/>
      <c r="C20" s="64"/>
      <c r="D20" s="61"/>
      <c r="E20" s="64"/>
      <c r="F20" s="65"/>
      <c r="G20" s="66"/>
      <c r="H20" s="65"/>
      <c r="I20" s="66"/>
      <c r="J20" s="65"/>
      <c r="K20" s="66"/>
      <c r="L20" s="65"/>
      <c r="M20" s="66"/>
      <c r="N20" s="65"/>
      <c r="O20" s="66"/>
      <c r="P20" s="65"/>
      <c r="Q20" s="66"/>
      <c r="R20" s="65"/>
      <c r="S20" s="66"/>
      <c r="T20" s="65"/>
      <c r="U20" s="66"/>
      <c r="V20" s="65"/>
      <c r="W20" s="66"/>
      <c r="X20" s="65"/>
      <c r="Y20" s="66"/>
      <c r="Z20" s="65"/>
      <c r="AA20" s="66"/>
      <c r="AB20" s="65"/>
      <c r="AC20" s="66"/>
      <c r="AD20" s="65"/>
      <c r="AE20" s="66"/>
      <c r="AF20" s="65"/>
      <c r="AG20" s="66"/>
      <c r="AH20" s="65"/>
      <c r="AI20" s="66"/>
      <c r="AJ20" s="65"/>
      <c r="AK20" s="66"/>
      <c r="AL20" s="65"/>
      <c r="AM20" s="66"/>
      <c r="AN20" s="65"/>
      <c r="AO20" s="66"/>
      <c r="AP20" s="65"/>
      <c r="AQ20" s="66"/>
      <c r="AR20" s="65"/>
      <c r="AS20" s="66"/>
      <c r="AT20" s="65"/>
      <c r="AU20" s="66"/>
      <c r="AV20" s="65"/>
      <c r="AW20" s="66"/>
      <c r="AX20" s="65"/>
      <c r="AY20" s="66"/>
      <c r="AZ20" s="65"/>
      <c r="BA20" s="66"/>
      <c r="BB20" s="65"/>
      <c r="BC20" s="66"/>
      <c r="BD20" s="65"/>
      <c r="BE20" s="66"/>
      <c r="BF20" s="65"/>
      <c r="BG20" s="66"/>
      <c r="BH20" s="65"/>
      <c r="BI20" s="66"/>
      <c r="BJ20" s="65"/>
      <c r="BK20" s="66"/>
      <c r="BL20" s="65"/>
      <c r="BM20" s="66"/>
      <c r="BN20" s="65"/>
      <c r="BO20" s="66"/>
      <c r="BP20" s="65"/>
      <c r="BQ20" s="66"/>
      <c r="BR20" s="65"/>
      <c r="BS20" s="66"/>
      <c r="BT20" s="65"/>
      <c r="BU20" s="66"/>
      <c r="BV20" s="65"/>
      <c r="BW20" s="66"/>
      <c r="BX20" s="65"/>
      <c r="BY20" s="66"/>
      <c r="BZ20" s="65"/>
      <c r="CA20" s="66"/>
      <c r="CB20" s="65"/>
      <c r="CC20" s="66"/>
      <c r="CD20" s="65"/>
      <c r="CE20" s="66"/>
      <c r="CF20" s="65"/>
      <c r="CG20" s="66"/>
      <c r="CH20" s="65"/>
      <c r="CI20" s="66"/>
      <c r="CJ20" s="65"/>
      <c r="CK20" s="66"/>
      <c r="CL20" s="65"/>
      <c r="CM20" s="66"/>
      <c r="CN20" s="65"/>
      <c r="CO20" s="66"/>
      <c r="CP20" s="65"/>
      <c r="CQ20" s="66"/>
      <c r="CR20" s="65"/>
      <c r="CS20" s="66"/>
      <c r="CT20" s="65"/>
      <c r="CU20" s="66"/>
      <c r="CV20" s="65"/>
      <c r="CW20" s="66"/>
      <c r="CX20" s="65"/>
      <c r="CY20" s="66"/>
      <c r="CZ20" s="65"/>
      <c r="DA20" s="66"/>
      <c r="DB20" s="65"/>
      <c r="DC20" s="66"/>
      <c r="DD20" s="65"/>
      <c r="DE20" s="66"/>
      <c r="DF20" s="65"/>
      <c r="DG20" s="66"/>
      <c r="DH20" s="65"/>
      <c r="DI20" s="66"/>
      <c r="DJ20" s="65"/>
      <c r="DK20" s="66"/>
      <c r="DL20" s="65"/>
      <c r="DM20" s="66"/>
      <c r="DN20" s="65"/>
      <c r="DO20" s="66"/>
      <c r="DP20" s="65"/>
      <c r="DQ20" s="66"/>
      <c r="DR20" s="65"/>
      <c r="DS20" s="66"/>
      <c r="DT20" s="65"/>
      <c r="DU20" s="66"/>
      <c r="DV20" s="65"/>
      <c r="DW20" s="66"/>
      <c r="DX20" s="65"/>
      <c r="DY20" s="66"/>
      <c r="DZ20" s="65"/>
      <c r="EA20" s="66"/>
      <c r="EB20" s="65"/>
      <c r="EC20" s="66"/>
      <c r="ED20" s="65"/>
      <c r="EE20" s="66"/>
      <c r="EF20" s="65"/>
      <c r="EG20" s="66"/>
      <c r="EH20" s="65"/>
      <c r="EI20" s="66"/>
      <c r="EJ20" s="65"/>
      <c r="EK20" s="66"/>
      <c r="EL20" s="65"/>
      <c r="EM20" s="66"/>
      <c r="EN20" s="65"/>
      <c r="EO20" s="66"/>
      <c r="EP20" s="65"/>
      <c r="EQ20" s="66"/>
      <c r="ER20" s="65"/>
      <c r="ES20" s="66"/>
      <c r="ET20" s="65"/>
      <c r="EU20" s="66"/>
      <c r="EV20" s="65"/>
      <c r="EW20" s="66"/>
      <c r="EX20" s="65"/>
      <c r="EY20" s="66"/>
      <c r="EZ20" s="65"/>
      <c r="FA20" s="66"/>
      <c r="FB20" s="65"/>
      <c r="FC20" s="66"/>
      <c r="FD20" s="65"/>
      <c r="FE20" s="66"/>
      <c r="FF20" s="65"/>
      <c r="FG20" s="66"/>
      <c r="FH20" s="65"/>
      <c r="FI20" s="66"/>
      <c r="FJ20" s="65"/>
      <c r="FK20" s="66"/>
      <c r="FL20" s="65"/>
      <c r="FM20" s="66"/>
      <c r="FN20" s="65"/>
      <c r="FO20" s="66"/>
      <c r="FP20" s="65"/>
      <c r="FQ20" s="66"/>
      <c r="FR20" s="65"/>
      <c r="FS20" s="66"/>
      <c r="FT20" s="65"/>
      <c r="FU20" s="66"/>
      <c r="FV20" s="65"/>
      <c r="FW20" s="66"/>
      <c r="FX20" s="65"/>
      <c r="FY20" s="66"/>
      <c r="FZ20" s="65"/>
      <c r="GA20" s="66"/>
      <c r="GB20" s="65"/>
      <c r="GC20" s="66"/>
      <c r="GD20" s="65"/>
      <c r="GE20" s="66"/>
      <c r="GF20" s="65"/>
      <c r="GG20" s="66"/>
      <c r="GH20" s="65"/>
      <c r="GI20" s="66"/>
      <c r="GJ20" s="65"/>
      <c r="GK20" s="66"/>
      <c r="GL20" s="65"/>
      <c r="GM20" s="66"/>
      <c r="GN20" s="65"/>
      <c r="GO20" s="66"/>
      <c r="GP20" s="65"/>
      <c r="GQ20" s="66"/>
      <c r="GR20" s="65"/>
      <c r="GS20" s="66"/>
      <c r="GT20" s="65"/>
      <c r="GU20" s="66"/>
      <c r="GV20" s="65"/>
      <c r="GW20" s="66"/>
      <c r="GX20" s="65"/>
      <c r="GY20" s="66"/>
      <c r="GZ20" s="65"/>
      <c r="HA20" s="66"/>
      <c r="HB20" s="65"/>
      <c r="HC20" s="66"/>
      <c r="HD20" s="65"/>
      <c r="HE20" s="66"/>
      <c r="HF20" s="65"/>
      <c r="HG20" s="66"/>
      <c r="HH20" s="65"/>
      <c r="HI20" s="66"/>
      <c r="HJ20" s="65"/>
      <c r="HK20" s="66"/>
      <c r="HL20" s="65"/>
      <c r="HM20" s="66"/>
      <c r="HN20" s="65"/>
      <c r="HO20" s="66"/>
      <c r="HP20" s="65"/>
      <c r="HQ20" s="66"/>
      <c r="HR20" s="65"/>
      <c r="HS20" s="66"/>
      <c r="HT20" s="65"/>
      <c r="HU20" s="66"/>
      <c r="HV20" s="65"/>
      <c r="HW20" s="66"/>
      <c r="HX20" s="65"/>
      <c r="HY20" s="66"/>
      <c r="HZ20" s="65"/>
      <c r="IA20" s="66"/>
      <c r="IB20" s="65"/>
      <c r="IC20" s="66"/>
      <c r="ID20" s="65"/>
      <c r="IE20" s="66"/>
      <c r="IF20" s="65"/>
      <c r="IG20" s="66"/>
      <c r="IH20" s="65"/>
      <c r="II20" s="66"/>
      <c r="IJ20" s="65"/>
      <c r="IK20" s="66"/>
      <c r="IL20" s="65"/>
      <c r="IM20" s="66"/>
      <c r="IN20" s="65"/>
      <c r="IO20" s="66"/>
      <c r="IP20" s="65"/>
      <c r="IQ20" s="66"/>
      <c r="IR20" s="65"/>
      <c r="IS20" s="66"/>
      <c r="IT20" s="65"/>
      <c r="IU20" s="66"/>
      <c r="IV20" s="65"/>
    </row>
    <row r="21" spans="1:256" s="6" customFormat="1" ht="13.5" customHeight="1">
      <c r="A21" s="21" t="s">
        <v>11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3.5" customHeight="1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3.5" customHeight="1">
      <c r="A23" s="31"/>
      <c r="B23" s="32"/>
      <c r="C23" s="32"/>
      <c r="D23" s="33"/>
      <c r="E23" s="3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3.5" customHeight="1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3.5" customHeight="1">
      <c r="A26" s="24" t="s">
        <v>4</v>
      </c>
      <c r="B26" s="29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40" customFormat="1" ht="13.5" customHeight="1">
      <c r="A27" s="39">
        <v>1</v>
      </c>
      <c r="B27" s="54">
        <f>2749.5+285+535.5+1649.7+171+321.3</f>
        <v>5712</v>
      </c>
      <c r="C27" s="46" t="s">
        <v>63</v>
      </c>
      <c r="D27" s="46" t="s">
        <v>68</v>
      </c>
      <c r="E27" s="34">
        <v>44484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40" customFormat="1" ht="13.5" customHeight="1">
      <c r="A28" s="39">
        <v>2</v>
      </c>
      <c r="B28" s="54">
        <f>2199.6</f>
        <v>2199.6</v>
      </c>
      <c r="C28" s="46" t="s">
        <v>63</v>
      </c>
      <c r="D28" s="46" t="s">
        <v>95</v>
      </c>
      <c r="E28" s="34">
        <v>44484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40" customFormat="1" ht="13.5" customHeight="1">
      <c r="A29" s="39">
        <v>3</v>
      </c>
      <c r="B29" s="54">
        <f>401.63+401.63+2062.12+213.75</f>
        <v>3079.13</v>
      </c>
      <c r="C29" s="46" t="s">
        <v>63</v>
      </c>
      <c r="D29" s="46" t="s">
        <v>96</v>
      </c>
      <c r="E29" s="34">
        <v>44484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40" customFormat="1" ht="13.5" customHeight="1">
      <c r="A30" s="39">
        <v>4</v>
      </c>
      <c r="B30" s="54">
        <f>5618.15+582.35+1094.2</f>
        <v>7294.7</v>
      </c>
      <c r="C30" s="39" t="s">
        <v>65</v>
      </c>
      <c r="D30" s="39" t="s">
        <v>67</v>
      </c>
      <c r="E30" s="34">
        <v>44484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5" ht="13.5" customHeight="1">
      <c r="A31" s="39">
        <v>5</v>
      </c>
      <c r="B31" s="53">
        <v>14946.55</v>
      </c>
      <c r="C31" s="42" t="s">
        <v>79</v>
      </c>
      <c r="D31" s="46" t="s">
        <v>78</v>
      </c>
      <c r="E31" s="34">
        <v>44484</v>
      </c>
    </row>
    <row r="32" spans="1:5" ht="13.5" customHeight="1">
      <c r="A32" s="39">
        <v>6</v>
      </c>
      <c r="B32" s="53">
        <f>585+14885</f>
        <v>15470</v>
      </c>
      <c r="C32" s="42" t="s">
        <v>89</v>
      </c>
      <c r="D32" s="33" t="s">
        <v>41</v>
      </c>
      <c r="E32" s="34">
        <v>44484</v>
      </c>
    </row>
    <row r="33" spans="1:256" s="6" customFormat="1" ht="13.5" customHeight="1">
      <c r="A33" s="39">
        <v>7</v>
      </c>
      <c r="B33" s="53">
        <f>139136.68+5468.25</f>
        <v>144604.93</v>
      </c>
      <c r="C33" s="39" t="s">
        <v>15</v>
      </c>
      <c r="D33" s="39" t="s">
        <v>90</v>
      </c>
      <c r="E33" s="34">
        <v>44484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2021-09-29T05:03:27Z</cp:lastPrinted>
  <dcterms:created xsi:type="dcterms:W3CDTF">2020-03-03T07:59:12Z</dcterms:created>
  <dcterms:modified xsi:type="dcterms:W3CDTF">2021-10-18T11:04:40Z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