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0"/>
  </bookViews>
  <sheets>
    <sheet name="08.02.2021" sheetId="1" r:id="rId1"/>
    <sheet name="09.02.2021 " sheetId="2" r:id="rId2"/>
    <sheet name="10.02.2021  " sheetId="3" r:id="rId3"/>
    <sheet name="11.02.2021  " sheetId="4" r:id="rId4"/>
    <sheet name="12.02.2021   " sheetId="5" r:id="rId5"/>
  </sheets>
  <definedNames/>
  <calcPr fullCalcOnLoad="1"/>
</workbook>
</file>

<file path=xl/sharedStrings.xml><?xml version="1.0" encoding="utf-8"?>
<sst xmlns="http://schemas.openxmlformats.org/spreadsheetml/2006/main" count="300" uniqueCount="147">
  <si>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</si>
  <si>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</si>
  <si>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</si>
  <si>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</si>
  <si>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</si>
  <si>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</si>
  <si>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</si>
  <si>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</si>
  <si>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</si>
  <si>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</si>
  <si>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</si>
  <si>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</si>
  <si>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</si>
  <si>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</si>
  <si>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 xml:space="preserve">Investitii </t>
  </si>
  <si>
    <t>Municipiul Piatra Neamț</t>
  </si>
  <si>
    <t>Direcția Economică</t>
  </si>
  <si>
    <t>Agenția pentru protecția mediului</t>
  </si>
  <si>
    <t>plăților efectuate în perioada 08.02.2021</t>
  </si>
  <si>
    <t>Salubritas SA</t>
  </si>
  <si>
    <t>servicii salubritate,igienizare și vidanjare toalete ecologice și publice,servicii ecarisaj</t>
  </si>
  <si>
    <t>Asociația de proprietari bl 122</t>
  </si>
  <si>
    <t>cheltuieli întreținere</t>
  </si>
  <si>
    <t>mentenanță sirene de alarmare ,înlocuire piese și upgrate sistem de operare</t>
  </si>
  <si>
    <t>saci pentru arhivă</t>
  </si>
  <si>
    <t>servicii corespondență</t>
  </si>
  <si>
    <t>E-on Energie România</t>
  </si>
  <si>
    <t>servicii gaze naturale</t>
  </si>
  <si>
    <t>Media Service SRL</t>
  </si>
  <si>
    <t>servicii dezăpezire</t>
  </si>
  <si>
    <t>Simbol Advertising</t>
  </si>
  <si>
    <t>Telekom Communication SRL</t>
  </si>
  <si>
    <t>servicii telefonie și internet</t>
  </si>
  <si>
    <t>comision gestiune BCR contract nr.262/8926/28.06.2007</t>
  </si>
  <si>
    <t>Luxten Lighting SRL</t>
  </si>
  <si>
    <t>Troleibuzul SA</t>
  </si>
  <si>
    <t>Delgaz Grid</t>
  </si>
  <si>
    <t>Telekom Communication România</t>
  </si>
  <si>
    <t>Ad Tech  SRL</t>
  </si>
  <si>
    <t>rame foto</t>
  </si>
  <si>
    <t>Artis IT Solutions</t>
  </si>
  <si>
    <t>cameră web</t>
  </si>
  <si>
    <t>Asigurarea Românească Asirom</t>
  </si>
  <si>
    <t>asigurare Mall Forum Center</t>
  </si>
  <si>
    <t>Axatel Service SRL</t>
  </si>
  <si>
    <t>Bălțătescu Chim Met</t>
  </si>
  <si>
    <t>CN Poșta Română SA</t>
  </si>
  <si>
    <t>Eprubeta farm srl</t>
  </si>
  <si>
    <t>măști chirurgicale</t>
  </si>
  <si>
    <t>onorariu avocat, onorariu executor judecătoresc BEJ Cotoi</t>
  </si>
  <si>
    <t>service copiatoare</t>
  </si>
  <si>
    <t>servicii scanări</t>
  </si>
  <si>
    <t>PFA Covaliu Grigori</t>
  </si>
  <si>
    <t xml:space="preserve">întocmit documentație topografică str Fermelor nr. 9 </t>
  </si>
  <si>
    <t>Texamet Grup</t>
  </si>
  <si>
    <t>Topoprest SRL</t>
  </si>
  <si>
    <t>documentație cadastrală apartamentare și dezmembrare pentru imobil aparținând municipiului</t>
  </si>
  <si>
    <t>autocolante firme luminoase</t>
  </si>
  <si>
    <t>taxă aviz proiect reorganizare coridor de mobilitatr urbană axa est-vest cod  SMIS 126604</t>
  </si>
  <si>
    <t>Taxă aviz proiect implementare sistem bike-sharing cod SMIS126605</t>
  </si>
  <si>
    <t>Taxă aviz proiect implementare sistem bike-sharing cod  SMIS126605</t>
  </si>
  <si>
    <t>taxă aviz proiect extindere și modernizare sistem de iluminat public cod SMIS 124828</t>
  </si>
  <si>
    <t>transfer suma Vetromsan SRL</t>
  </si>
  <si>
    <t>transfer suma Rugina Cosmin</t>
  </si>
  <si>
    <t>restituit garanție participare licitație</t>
  </si>
  <si>
    <t>Țapu Ioana</t>
  </si>
  <si>
    <t>Meline Mădălina Florina</t>
  </si>
  <si>
    <t xml:space="preserve"> mentenanta sistem supraveghere video, tabelă electronică Stadion Ceahlău luna decembrie 2020</t>
  </si>
  <si>
    <t>Publiserv  SA</t>
  </si>
  <si>
    <t>Metroservice SRL</t>
  </si>
  <si>
    <t>SC Locativ serv SRL</t>
  </si>
  <si>
    <t>SC Salubritas SA</t>
  </si>
  <si>
    <t>servicii salubritate</t>
  </si>
  <si>
    <t>Handbal Club Feminin</t>
  </si>
  <si>
    <t>proiect HCL 174/2020 participare competiție</t>
  </si>
  <si>
    <t>fond handicap</t>
  </si>
  <si>
    <t>Buget de Stat</t>
  </si>
  <si>
    <t>salariații instituției și contribuții la stat</t>
  </si>
  <si>
    <t>drepturi salariale și contribuții sociale</t>
  </si>
  <si>
    <t>plăților efectuate în perioada 09.02.2021</t>
  </si>
  <si>
    <t>Delgaz Grid SA</t>
  </si>
  <si>
    <t>CCAT Solution Grup SRL</t>
  </si>
  <si>
    <t>consultanță management proiect cod SMIS 126467</t>
  </si>
  <si>
    <t>Direcția de Asistență Socială Neamț</t>
  </si>
  <si>
    <t>subvenții</t>
  </si>
  <si>
    <t>Asigurare Românească Asirom SA</t>
  </si>
  <si>
    <t>poliță asigurare sediu</t>
  </si>
  <si>
    <t>SC Robmet SRL</t>
  </si>
  <si>
    <t>plăților efectuate în perioada 10.02.2021</t>
  </si>
  <si>
    <t>cheltuieli scanare documente</t>
  </si>
  <si>
    <t>Inspectoratul de stat in construcții Neamț</t>
  </si>
  <si>
    <t>plăților efectuate în perioada 11.02.2021</t>
  </si>
  <si>
    <t>cota aferenta proiect Implementare sistem de management inteligent al traficului cod SMIS 126608</t>
  </si>
  <si>
    <t>taxa punere in funcțiune contor</t>
  </si>
  <si>
    <t>credite BCR contract nr 262/8926 și ctr nr.504/13092</t>
  </si>
  <si>
    <t>materiale Sala Polivalentă</t>
  </si>
  <si>
    <t>Ria Design Consulting</t>
  </si>
  <si>
    <t>Euro Audit Service SRL</t>
  </si>
  <si>
    <t>verificare proiect Extindere modernizare iluminat public cod SMIS 124829</t>
  </si>
  <si>
    <t>proiect tehnic proiect Extindere modernizare iluminat public cod SMIS 124829</t>
  </si>
  <si>
    <t>plăților efectuate în perioada 12.02.2021</t>
  </si>
  <si>
    <t>Allianz Tiriac Asigurări SA</t>
  </si>
  <si>
    <t>Beta Image SRL</t>
  </si>
  <si>
    <t xml:space="preserve"> servicii audio-video</t>
  </si>
  <si>
    <t>Dante Internațional</t>
  </si>
  <si>
    <t>cameră web servciu cadastru</t>
  </si>
  <si>
    <t>Flanco Retail</t>
  </si>
  <si>
    <t>boxe multimedia</t>
  </si>
  <si>
    <t>Grup Soft SRL</t>
  </si>
  <si>
    <t>servicii  asistenșă tehnică registru agricol</t>
  </si>
  <si>
    <t xml:space="preserve">Invest Plus SRL </t>
  </si>
  <si>
    <t>Metro service SRL</t>
  </si>
  <si>
    <t>servicii scanări documente A2</t>
  </si>
  <si>
    <t>Mondoterm SRL</t>
  </si>
  <si>
    <t>refacere racord gaz fosta policlinică cu plată</t>
  </si>
  <si>
    <t>Parking SA</t>
  </si>
  <si>
    <t>taxă concesiune teren 2200mp</t>
  </si>
  <si>
    <t>Publiserv SA</t>
  </si>
  <si>
    <t>SC Ramses SRL</t>
  </si>
  <si>
    <t xml:space="preserve"> service rețele comunicație și semafoare, înlocuit piese</t>
  </si>
  <si>
    <t>Realitatea Media SRL</t>
  </si>
  <si>
    <t>servicii publicitate</t>
  </si>
  <si>
    <t>SGPI Security Force SRL</t>
  </si>
  <si>
    <t>servicii pază</t>
  </si>
  <si>
    <t>Telekom România Communication SA</t>
  </si>
  <si>
    <t xml:space="preserve"> servicii telefonie și internet</t>
  </si>
  <si>
    <t>Eventya CO SRL</t>
  </si>
  <si>
    <t>servicii promovare turistică</t>
  </si>
  <si>
    <t>Colegiul Național Petru Rareș</t>
  </si>
  <si>
    <t>HCL 174 proiect 150 de ani CNPR</t>
  </si>
  <si>
    <t>Asociația de Minifotbal</t>
  </si>
  <si>
    <t>poliță asigurare Stadion Municipal și sala polivalentă</t>
  </si>
  <si>
    <t>Grădinița Cristos Rege</t>
  </si>
  <si>
    <t>transfer materiale și salarii trimestrul 1</t>
  </si>
  <si>
    <t>SC Urban Scope SRL</t>
  </si>
  <si>
    <t>transfer rate ANL</t>
  </si>
  <si>
    <t>reparații curente străzi și servicii dezăpezire</t>
  </si>
  <si>
    <t>execuție lucrări îndiguiri maluri Bistrița</t>
  </si>
  <si>
    <t>Servicii consultanță proiect cod SMIS 136304</t>
  </si>
  <si>
    <t>tarif racordare proiect cod smis 126608</t>
  </si>
  <si>
    <t>Grădinița Vicenzina Cusmano</t>
  </si>
  <si>
    <t>Agenția Națională pentru Locuințe</t>
  </si>
  <si>
    <t>HCL 174 proiect Cupa sărbătorilor de iarnă</t>
  </si>
  <si>
    <t>SC Dedeman SRL</t>
  </si>
  <si>
    <t>materiale Stadion Municipal</t>
  </si>
  <si>
    <t>tarif lucrare înălțare podul Turcului</t>
  </si>
  <si>
    <t>deplasări interne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</si>
</sst>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 quotePrefix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 quotePrefix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center" wrapText="1"/>
    </xf>
    <xf numFmtId="0" fontId="40" fillId="0" borderId="0" xfId="0" applyFont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6.140625" style="3" customWidth="1"/>
    <col min="4" max="4" width="74.57421875" style="61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15</v>
      </c>
      <c r="B1" s="32"/>
      <c r="C1" s="32"/>
      <c r="D1" s="55"/>
      <c r="E1" s="36"/>
      <c r="F1" s="33"/>
    </row>
    <row r="2" spans="1:5" ht="15">
      <c r="A2" s="52" t="s">
        <v>16</v>
      </c>
      <c r="B2" s="52"/>
      <c r="C2" s="52"/>
      <c r="D2" s="52"/>
      <c r="E2" s="4"/>
    </row>
    <row r="3" spans="1:5" ht="15">
      <c r="A3" s="53" t="s">
        <v>0</v>
      </c>
      <c r="B3" s="53"/>
      <c r="C3" s="53"/>
      <c r="D3" s="53"/>
      <c r="E3" s="4"/>
    </row>
    <row r="4" spans="1:5" ht="12" customHeight="1">
      <c r="A4" s="53" t="s">
        <v>18</v>
      </c>
      <c r="B4" s="53"/>
      <c r="C4" s="53"/>
      <c r="D4" s="53"/>
      <c r="E4" s="4"/>
    </row>
    <row r="5" spans="1:5" ht="12" customHeight="1">
      <c r="A5" s="36"/>
      <c r="B5" s="36"/>
      <c r="C5" s="36"/>
      <c r="D5" s="56"/>
      <c r="E5" s="4"/>
    </row>
    <row r="6" spans="1:5" ht="12" customHeight="1">
      <c r="A6" s="54" t="s">
        <v>12</v>
      </c>
      <c r="B6" s="54"/>
      <c r="C6" s="5"/>
      <c r="D6" s="57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58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9</v>
      </c>
      <c r="B10" s="18"/>
      <c r="C10" s="18"/>
      <c r="D10" s="59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8" t="s">
        <v>3</v>
      </c>
      <c r="E11" s="21" t="s">
        <v>4</v>
      </c>
    </row>
    <row r="12" spans="1:5" ht="12.75" customHeight="1">
      <c r="A12" s="8" t="s">
        <v>6</v>
      </c>
      <c r="B12" s="23">
        <f>69388.61+2727.06+824.31+34.59+7374.46+124358.07+18172.95</f>
        <v>222880.05000000002</v>
      </c>
      <c r="C12" s="24" t="s">
        <v>19</v>
      </c>
      <c r="D12" s="60" t="s">
        <v>20</v>
      </c>
      <c r="E12" s="12">
        <v>44235</v>
      </c>
    </row>
    <row r="13" spans="1:5" ht="12.75" customHeight="1">
      <c r="A13" s="8" t="s">
        <v>7</v>
      </c>
      <c r="B13" s="23">
        <v>1368.5</v>
      </c>
      <c r="C13" s="24" t="s">
        <v>38</v>
      </c>
      <c r="D13" s="60" t="s">
        <v>39</v>
      </c>
      <c r="E13" s="12">
        <v>44235</v>
      </c>
    </row>
    <row r="14" spans="1:5" ht="12.75" customHeight="1">
      <c r="A14" s="8" t="s">
        <v>8</v>
      </c>
      <c r="B14" s="38">
        <v>221.34</v>
      </c>
      <c r="C14" s="3" t="s">
        <v>40</v>
      </c>
      <c r="D14" s="61" t="s">
        <v>41</v>
      </c>
      <c r="E14" s="12">
        <v>44235</v>
      </c>
    </row>
    <row r="15" spans="1:5" ht="12.75">
      <c r="A15" s="8" t="s">
        <v>10</v>
      </c>
      <c r="B15" s="23">
        <v>1005</v>
      </c>
      <c r="C15" s="24" t="s">
        <v>42</v>
      </c>
      <c r="D15" s="60" t="s">
        <v>43</v>
      </c>
      <c r="E15" s="12">
        <v>44235</v>
      </c>
    </row>
    <row r="16" spans="1:5" ht="12.75">
      <c r="A16" s="8">
        <v>5</v>
      </c>
      <c r="B16" s="23">
        <v>54.75</v>
      </c>
      <c r="C16" s="24" t="s">
        <v>21</v>
      </c>
      <c r="D16" s="60" t="s">
        <v>22</v>
      </c>
      <c r="E16" s="12">
        <v>44235</v>
      </c>
    </row>
    <row r="17" spans="1:5" ht="12.75">
      <c r="A17" s="8">
        <v>6</v>
      </c>
      <c r="B17" s="23">
        <f>2290+90+1362.56+53.55+1190+2475.2</f>
        <v>7461.31</v>
      </c>
      <c r="C17" s="24" t="s">
        <v>44</v>
      </c>
      <c r="D17" s="60" t="s">
        <v>23</v>
      </c>
      <c r="E17" s="12">
        <v>44235</v>
      </c>
    </row>
    <row r="18" spans="1:5" ht="12.75">
      <c r="A18" s="8">
        <v>7</v>
      </c>
      <c r="B18" s="23">
        <v>129.71</v>
      </c>
      <c r="C18" s="24" t="s">
        <v>45</v>
      </c>
      <c r="D18" s="60" t="s">
        <v>24</v>
      </c>
      <c r="E18" s="12">
        <v>44235</v>
      </c>
    </row>
    <row r="19" spans="1:5" ht="12.75">
      <c r="A19" s="8">
        <v>8</v>
      </c>
      <c r="B19" s="23">
        <f>2155.99+1751.4</f>
        <v>3907.39</v>
      </c>
      <c r="C19" s="23" t="s">
        <v>46</v>
      </c>
      <c r="D19" s="60" t="s">
        <v>25</v>
      </c>
      <c r="E19" s="12">
        <v>44235</v>
      </c>
    </row>
    <row r="20" spans="1:5" ht="12.75">
      <c r="A20" s="8">
        <v>9</v>
      </c>
      <c r="B20" s="23">
        <f>3975.96+9573.61+5236.54+20889.91+253.55+26447.95+2899.68+7738.81+2219.96+102.51+156.45+180.73</f>
        <v>79675.65999999999</v>
      </c>
      <c r="C20" s="24" t="s">
        <v>26</v>
      </c>
      <c r="D20" s="60" t="s">
        <v>27</v>
      </c>
      <c r="E20" s="12">
        <v>44235</v>
      </c>
    </row>
    <row r="21" spans="1:5" ht="12.75">
      <c r="A21" s="8">
        <v>10</v>
      </c>
      <c r="B21" s="23">
        <v>1449.42</v>
      </c>
      <c r="C21" s="24" t="s">
        <v>47</v>
      </c>
      <c r="D21" s="60" t="s">
        <v>48</v>
      </c>
      <c r="E21" s="12">
        <v>44235</v>
      </c>
    </row>
    <row r="22" spans="1:5" ht="15">
      <c r="A22" s="8">
        <v>11</v>
      </c>
      <c r="B22" s="30">
        <v>29520</v>
      </c>
      <c r="C22" s="24" t="s">
        <v>70</v>
      </c>
      <c r="D22" s="60" t="s">
        <v>49</v>
      </c>
      <c r="E22" s="12">
        <v>44235</v>
      </c>
    </row>
    <row r="23" spans="1:5" ht="12.75">
      <c r="A23" s="8">
        <v>12</v>
      </c>
      <c r="B23" s="31">
        <v>2213.4</v>
      </c>
      <c r="C23" s="29" t="s">
        <v>28</v>
      </c>
      <c r="D23" s="47" t="s">
        <v>50</v>
      </c>
      <c r="E23" s="12">
        <v>44235</v>
      </c>
    </row>
    <row r="24" spans="1:5" ht="12.75">
      <c r="A24" s="8">
        <v>13</v>
      </c>
      <c r="B24" s="31">
        <v>2300</v>
      </c>
      <c r="C24" s="29" t="s">
        <v>69</v>
      </c>
      <c r="D24" s="47" t="s">
        <v>51</v>
      </c>
      <c r="E24" s="12">
        <v>44235</v>
      </c>
    </row>
    <row r="25" spans="1:5" ht="12.75">
      <c r="A25" s="8">
        <v>14</v>
      </c>
      <c r="B25" s="31">
        <v>900</v>
      </c>
      <c r="C25" s="29" t="s">
        <v>52</v>
      </c>
      <c r="D25" s="62" t="s">
        <v>53</v>
      </c>
      <c r="E25" s="12">
        <v>44235</v>
      </c>
    </row>
    <row r="26" spans="1:5" ht="12.75">
      <c r="A26" s="8">
        <v>15</v>
      </c>
      <c r="B26" s="31">
        <v>250000</v>
      </c>
      <c r="C26" s="29" t="s">
        <v>68</v>
      </c>
      <c r="D26" s="47" t="s">
        <v>29</v>
      </c>
      <c r="E26" s="12">
        <v>44235</v>
      </c>
    </row>
    <row r="27" spans="1:5" ht="25.5">
      <c r="A27" s="8">
        <v>16</v>
      </c>
      <c r="B27" s="31">
        <f>4958.32</f>
        <v>4958.32</v>
      </c>
      <c r="C27" s="29" t="s">
        <v>54</v>
      </c>
      <c r="D27" s="47" t="s">
        <v>67</v>
      </c>
      <c r="E27" s="12">
        <v>44235</v>
      </c>
    </row>
    <row r="28" spans="1:5" ht="25.5">
      <c r="A28" s="8">
        <v>17</v>
      </c>
      <c r="B28" s="31">
        <v>1785</v>
      </c>
      <c r="C28" s="29" t="s">
        <v>55</v>
      </c>
      <c r="D28" s="62" t="s">
        <v>56</v>
      </c>
      <c r="E28" s="12">
        <v>44235</v>
      </c>
    </row>
    <row r="29" spans="1:5" ht="12.75">
      <c r="A29" s="8">
        <v>18</v>
      </c>
      <c r="B29" s="31">
        <v>260</v>
      </c>
      <c r="C29" s="29" t="s">
        <v>30</v>
      </c>
      <c r="D29" s="47" t="s">
        <v>57</v>
      </c>
      <c r="E29" s="12">
        <v>44235</v>
      </c>
    </row>
    <row r="30" spans="1:5" ht="12.75">
      <c r="A30" s="8">
        <v>19</v>
      </c>
      <c r="B30" s="31">
        <f>7516.18+4147.34</f>
        <v>11663.52</v>
      </c>
      <c r="C30" s="29" t="s">
        <v>31</v>
      </c>
      <c r="D30" s="47" t="s">
        <v>32</v>
      </c>
      <c r="E30" s="12">
        <v>44235</v>
      </c>
    </row>
    <row r="31" spans="1:5" ht="12.75">
      <c r="A31" s="8">
        <v>20</v>
      </c>
      <c r="B31" s="31">
        <v>7878.23</v>
      </c>
      <c r="C31" s="29" t="s">
        <v>15</v>
      </c>
      <c r="D31" s="47" t="s">
        <v>33</v>
      </c>
      <c r="E31" s="12">
        <v>44235</v>
      </c>
    </row>
    <row r="32" ht="12.75">
      <c r="B32" s="38"/>
    </row>
    <row r="34" spans="1:5" ht="15">
      <c r="A34" s="18" t="s">
        <v>13</v>
      </c>
      <c r="B34" s="18"/>
      <c r="C34" s="18"/>
      <c r="D34" s="59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5">
      <c r="A36" s="39">
        <v>1</v>
      </c>
      <c r="B36" s="27"/>
      <c r="C36" s="28"/>
      <c r="D36" s="28"/>
      <c r="E36" s="21"/>
    </row>
    <row r="37" spans="1:5" ht="15">
      <c r="A37" s="39">
        <v>2</v>
      </c>
      <c r="B37" s="27"/>
      <c r="C37" s="28"/>
      <c r="D37" s="28"/>
      <c r="E37" s="21"/>
    </row>
    <row r="40" spans="1:5" ht="15">
      <c r="A40" s="18" t="s">
        <v>14</v>
      </c>
      <c r="B40" s="18"/>
      <c r="C40" s="18"/>
      <c r="D40" s="59"/>
      <c r="E40" s="18"/>
    </row>
    <row r="41" spans="1:5" ht="15">
      <c r="A41" s="21" t="s">
        <v>11</v>
      </c>
      <c r="B41" s="27" t="s">
        <v>1</v>
      </c>
      <c r="C41" s="28" t="s">
        <v>2</v>
      </c>
      <c r="D41" s="28" t="s">
        <v>3</v>
      </c>
      <c r="E41" s="21" t="s">
        <v>4</v>
      </c>
    </row>
    <row r="42" spans="1:5" ht="15">
      <c r="A42" s="29">
        <v>1</v>
      </c>
      <c r="B42" s="40">
        <f>404.6+71.4</f>
        <v>476</v>
      </c>
      <c r="C42" s="41" t="s">
        <v>34</v>
      </c>
      <c r="D42" s="41" t="s">
        <v>60</v>
      </c>
      <c r="E42" s="42">
        <v>44235</v>
      </c>
    </row>
    <row r="43" spans="1:5" ht="15">
      <c r="A43" s="29">
        <v>2</v>
      </c>
      <c r="B43" s="40">
        <f>18+102</f>
        <v>120</v>
      </c>
      <c r="C43" s="41" t="s">
        <v>35</v>
      </c>
      <c r="D43" s="41" t="s">
        <v>59</v>
      </c>
      <c r="E43" s="42">
        <v>44235</v>
      </c>
    </row>
    <row r="44" spans="1:5" ht="15">
      <c r="A44" s="29">
        <v>3</v>
      </c>
      <c r="B44" s="40">
        <f>88.2+15.56</f>
        <v>103.76</v>
      </c>
      <c r="C44" s="41" t="s">
        <v>36</v>
      </c>
      <c r="D44" s="41" t="s">
        <v>59</v>
      </c>
      <c r="E44" s="42">
        <v>44235</v>
      </c>
    </row>
    <row r="45" spans="1:5" ht="28.5" customHeight="1">
      <c r="A45" s="29">
        <v>4</v>
      </c>
      <c r="B45" s="40">
        <f>170+30</f>
        <v>200</v>
      </c>
      <c r="C45" s="41" t="s">
        <v>15</v>
      </c>
      <c r="D45" s="41" t="s">
        <v>58</v>
      </c>
      <c r="E45" s="42">
        <v>44235</v>
      </c>
    </row>
    <row r="46" spans="1:5" ht="15">
      <c r="A46" s="29">
        <v>5</v>
      </c>
      <c r="B46" s="31">
        <f>55+311.69</f>
        <v>366.69</v>
      </c>
      <c r="C46" s="29" t="s">
        <v>37</v>
      </c>
      <c r="D46" s="63" t="s">
        <v>61</v>
      </c>
      <c r="E46" s="42">
        <v>44235</v>
      </c>
    </row>
    <row r="47" spans="1:5" ht="15">
      <c r="A47" s="29">
        <v>6</v>
      </c>
      <c r="B47" s="31">
        <f>15.56</f>
        <v>15.56</v>
      </c>
      <c r="C47" s="29" t="s">
        <v>36</v>
      </c>
      <c r="D47" s="63" t="s">
        <v>61</v>
      </c>
      <c r="E47" s="42">
        <v>44235</v>
      </c>
    </row>
    <row r="48" spans="1:5" ht="15">
      <c r="A48" s="29">
        <v>7</v>
      </c>
      <c r="B48" s="31">
        <f>18+102</f>
        <v>120</v>
      </c>
      <c r="C48" s="29" t="s">
        <v>35</v>
      </c>
      <c r="D48" s="63" t="s">
        <v>61</v>
      </c>
      <c r="E48" s="42">
        <v>44235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6.7109375" style="3" customWidth="1"/>
    <col min="4" max="4" width="41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15</v>
      </c>
      <c r="B1" s="32"/>
      <c r="C1" s="32"/>
      <c r="D1" s="32"/>
      <c r="E1" s="37"/>
      <c r="F1" s="33"/>
    </row>
    <row r="2" spans="1:5" ht="15">
      <c r="A2" s="52" t="s">
        <v>16</v>
      </c>
      <c r="B2" s="52"/>
      <c r="C2" s="52"/>
      <c r="D2" s="52"/>
      <c r="E2" s="4"/>
    </row>
    <row r="3" spans="1:5" ht="15">
      <c r="A3" s="53" t="s">
        <v>0</v>
      </c>
      <c r="B3" s="53"/>
      <c r="C3" s="53"/>
      <c r="D3" s="53"/>
      <c r="E3" s="4"/>
    </row>
    <row r="4" spans="1:5" ht="12" customHeight="1">
      <c r="A4" s="53" t="s">
        <v>79</v>
      </c>
      <c r="B4" s="53"/>
      <c r="C4" s="53"/>
      <c r="D4" s="53"/>
      <c r="E4" s="4"/>
    </row>
    <row r="5" spans="1:5" ht="12" customHeight="1">
      <c r="A5" s="37"/>
      <c r="B5" s="37"/>
      <c r="C5" s="37"/>
      <c r="D5" s="37"/>
      <c r="E5" s="4"/>
    </row>
    <row r="6" spans="1:5" ht="12" customHeight="1">
      <c r="A6" s="54" t="s">
        <v>12</v>
      </c>
      <c r="B6" s="54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>
        <f>1153420+44114+56654+42746+122329+7009+3688</f>
        <v>1429960</v>
      </c>
      <c r="C8" s="10" t="s">
        <v>77</v>
      </c>
      <c r="D8" s="11" t="s">
        <v>78</v>
      </c>
      <c r="E8" s="12">
        <v>44236</v>
      </c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5454.3</v>
      </c>
      <c r="C13" s="24" t="s">
        <v>71</v>
      </c>
      <c r="D13" s="25" t="s">
        <v>72</v>
      </c>
      <c r="E13" s="12">
        <v>44236</v>
      </c>
    </row>
    <row r="14" spans="1:5" ht="12.75" customHeight="1">
      <c r="A14" s="8" t="s">
        <v>7</v>
      </c>
      <c r="B14" s="23">
        <v>17500</v>
      </c>
      <c r="C14" s="24" t="s">
        <v>73</v>
      </c>
      <c r="D14" s="25" t="s">
        <v>74</v>
      </c>
      <c r="E14" s="12">
        <v>44236</v>
      </c>
    </row>
    <row r="15" spans="1:5" ht="12.75" customHeight="1">
      <c r="A15" s="8" t="s">
        <v>8</v>
      </c>
      <c r="B15" s="38">
        <f>15794+1882</f>
        <v>17676</v>
      </c>
      <c r="C15" s="24" t="s">
        <v>76</v>
      </c>
      <c r="D15" s="35" t="s">
        <v>75</v>
      </c>
      <c r="E15" s="12">
        <v>44236</v>
      </c>
    </row>
    <row r="16" spans="1:5" ht="12.75">
      <c r="A16" s="8" t="s">
        <v>10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3"/>
      <c r="D20" s="25"/>
      <c r="E20" s="12"/>
    </row>
    <row r="21" ht="12.75">
      <c r="B21" s="38"/>
    </row>
    <row r="23" spans="1:5" ht="15">
      <c r="A23" s="18" t="s">
        <v>13</v>
      </c>
      <c r="B23" s="18"/>
      <c r="C23" s="18"/>
      <c r="D23" s="18"/>
      <c r="E23" s="18"/>
    </row>
    <row r="24" spans="1:5" ht="15">
      <c r="A24" s="21" t="s">
        <v>11</v>
      </c>
      <c r="B24" s="27" t="s">
        <v>1</v>
      </c>
      <c r="C24" s="28" t="s">
        <v>2</v>
      </c>
      <c r="D24" s="28" t="s">
        <v>3</v>
      </c>
      <c r="E24" s="21" t="s">
        <v>4</v>
      </c>
    </row>
    <row r="25" spans="1:5" ht="15">
      <c r="A25" s="39">
        <v>1</v>
      </c>
      <c r="B25" s="40">
        <v>2510</v>
      </c>
      <c r="C25" s="41" t="s">
        <v>15</v>
      </c>
      <c r="D25" s="41" t="s">
        <v>62</v>
      </c>
      <c r="E25" s="42">
        <v>44236</v>
      </c>
    </row>
    <row r="26" spans="1:5" ht="15">
      <c r="A26" s="39">
        <v>2</v>
      </c>
      <c r="B26" s="40">
        <v>1950</v>
      </c>
      <c r="C26" s="41" t="s">
        <v>15</v>
      </c>
      <c r="D26" s="41" t="s">
        <v>63</v>
      </c>
      <c r="E26" s="42">
        <v>44236</v>
      </c>
    </row>
    <row r="27" spans="1:5" ht="15">
      <c r="A27" s="39">
        <v>3</v>
      </c>
      <c r="B27" s="40">
        <v>2510</v>
      </c>
      <c r="C27" s="41" t="s">
        <v>65</v>
      </c>
      <c r="D27" s="41" t="s">
        <v>64</v>
      </c>
      <c r="E27" s="42">
        <v>44236</v>
      </c>
    </row>
    <row r="28" spans="1:5" ht="17.25" customHeight="1">
      <c r="A28" s="39">
        <v>4</v>
      </c>
      <c r="B28" s="40">
        <v>1950</v>
      </c>
      <c r="C28" s="41" t="s">
        <v>66</v>
      </c>
      <c r="D28" s="41" t="s">
        <v>64</v>
      </c>
      <c r="E28" s="42">
        <v>44236</v>
      </c>
    </row>
    <row r="29" spans="1:5" ht="15">
      <c r="A29" s="39">
        <v>5</v>
      </c>
      <c r="B29" s="31">
        <v>150224</v>
      </c>
      <c r="C29" s="29" t="s">
        <v>83</v>
      </c>
      <c r="D29" s="43" t="s">
        <v>84</v>
      </c>
      <c r="E29" s="42">
        <v>44236</v>
      </c>
    </row>
    <row r="30" spans="1:5" ht="15">
      <c r="A30" s="39">
        <v>6</v>
      </c>
      <c r="B30" s="31"/>
      <c r="C30" s="29"/>
      <c r="D30" s="43"/>
      <c r="E30" s="42"/>
    </row>
    <row r="33" spans="1:5" ht="15">
      <c r="A33" s="18" t="s">
        <v>14</v>
      </c>
      <c r="B33" s="18"/>
      <c r="C33" s="18"/>
      <c r="D33" s="18"/>
      <c r="E33" s="18"/>
    </row>
    <row r="34" spans="1:5" ht="15">
      <c r="A34" s="21" t="s">
        <v>11</v>
      </c>
      <c r="B34" s="27" t="s">
        <v>1</v>
      </c>
      <c r="C34" s="28" t="s">
        <v>2</v>
      </c>
      <c r="D34" s="28" t="s">
        <v>3</v>
      </c>
      <c r="E34" s="21" t="s">
        <v>4</v>
      </c>
    </row>
    <row r="35" spans="1:5" ht="15">
      <c r="A35" s="29">
        <v>1</v>
      </c>
      <c r="B35" s="23">
        <v>88.2</v>
      </c>
      <c r="C35" s="29" t="s">
        <v>80</v>
      </c>
      <c r="D35" s="43" t="s">
        <v>61</v>
      </c>
      <c r="E35" s="26">
        <v>44236</v>
      </c>
    </row>
    <row r="36" spans="1:5" ht="12.75">
      <c r="A36" s="29">
        <v>2</v>
      </c>
      <c r="B36" s="31">
        <f>147.14+833.79</f>
        <v>980.93</v>
      </c>
      <c r="C36" s="29" t="s">
        <v>81</v>
      </c>
      <c r="D36" s="35" t="s">
        <v>82</v>
      </c>
      <c r="E36" s="26">
        <v>44236</v>
      </c>
    </row>
    <row r="37" spans="1:5" ht="12.75">
      <c r="A37" s="29">
        <v>3</v>
      </c>
      <c r="B37" s="31"/>
      <c r="C37" s="29"/>
      <c r="D37" s="35"/>
      <c r="E37" s="26"/>
    </row>
    <row r="38" spans="1:5" ht="12.75">
      <c r="A38" s="29">
        <v>4</v>
      </c>
      <c r="B38" s="23"/>
      <c r="C38" s="24"/>
      <c r="D38" s="25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58">
      <selection activeCell="A4" sqref="A4:D4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4.00390625" style="3" customWidth="1"/>
    <col min="4" max="4" width="54.140625" style="61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15</v>
      </c>
      <c r="B1" s="32"/>
      <c r="C1" s="32"/>
      <c r="D1" s="55"/>
      <c r="E1" s="44"/>
      <c r="F1" s="33"/>
    </row>
    <row r="2" spans="1:5" ht="15">
      <c r="A2" s="52" t="s">
        <v>16</v>
      </c>
      <c r="B2" s="52"/>
      <c r="C2" s="52"/>
      <c r="D2" s="52"/>
      <c r="E2" s="4"/>
    </row>
    <row r="3" spans="1:5" ht="15">
      <c r="A3" s="53" t="s">
        <v>0</v>
      </c>
      <c r="B3" s="53"/>
      <c r="C3" s="53"/>
      <c r="D3" s="53"/>
      <c r="E3" s="4"/>
    </row>
    <row r="4" spans="1:5" ht="12" customHeight="1">
      <c r="A4" s="53" t="s">
        <v>88</v>
      </c>
      <c r="B4" s="53"/>
      <c r="C4" s="53"/>
      <c r="D4" s="53"/>
      <c r="E4" s="4"/>
    </row>
    <row r="5" spans="1:5" ht="12" customHeight="1">
      <c r="A5" s="44"/>
      <c r="B5" s="44"/>
      <c r="C5" s="44"/>
      <c r="D5" s="56"/>
      <c r="E5" s="4"/>
    </row>
    <row r="6" spans="1:5" ht="12" customHeight="1">
      <c r="A6" s="54" t="s">
        <v>12</v>
      </c>
      <c r="B6" s="54"/>
      <c r="C6" s="5"/>
      <c r="D6" s="57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58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>
        <v>44237</v>
      </c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59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8" t="s">
        <v>3</v>
      </c>
      <c r="E12" s="21" t="s">
        <v>4</v>
      </c>
    </row>
    <row r="13" spans="1:5" ht="12.75" customHeight="1">
      <c r="A13" s="8" t="s">
        <v>6</v>
      </c>
      <c r="B13" s="23">
        <v>357</v>
      </c>
      <c r="C13" s="24" t="s">
        <v>85</v>
      </c>
      <c r="D13" s="60" t="s">
        <v>86</v>
      </c>
      <c r="E13" s="12">
        <v>44237</v>
      </c>
    </row>
    <row r="14" spans="1:5" ht="12.75" customHeight="1">
      <c r="A14" s="8" t="s">
        <v>7</v>
      </c>
      <c r="B14" s="23">
        <v>77.6</v>
      </c>
      <c r="C14" s="24" t="s">
        <v>15</v>
      </c>
      <c r="D14" s="60" t="s">
        <v>89</v>
      </c>
      <c r="E14" s="12">
        <v>44237</v>
      </c>
    </row>
    <row r="15" spans="1:5" ht="12.75" customHeight="1">
      <c r="A15" s="8" t="s">
        <v>8</v>
      </c>
      <c r="B15" s="38"/>
      <c r="C15" s="24"/>
      <c r="D15" s="64"/>
      <c r="E15" s="12"/>
    </row>
    <row r="16" spans="1:5" ht="12.75">
      <c r="A16" s="8" t="s">
        <v>10</v>
      </c>
      <c r="B16" s="23"/>
      <c r="C16" s="24"/>
      <c r="D16" s="60"/>
      <c r="E16" s="12"/>
    </row>
    <row r="17" spans="1:5" ht="12.75">
      <c r="A17" s="8">
        <v>5</v>
      </c>
      <c r="B17" s="23"/>
      <c r="C17" s="24"/>
      <c r="D17" s="60"/>
      <c r="E17" s="12"/>
    </row>
    <row r="18" spans="1:5" ht="12.75">
      <c r="A18" s="8">
        <v>6</v>
      </c>
      <c r="B18" s="23"/>
      <c r="C18" s="24"/>
      <c r="D18" s="60"/>
      <c r="E18" s="12"/>
    </row>
    <row r="19" spans="1:5" ht="12.75">
      <c r="A19" s="8">
        <v>7</v>
      </c>
      <c r="B19" s="23"/>
      <c r="C19" s="24"/>
      <c r="D19" s="60"/>
      <c r="E19" s="12"/>
    </row>
    <row r="20" spans="1:5" ht="12.75">
      <c r="A20" s="8">
        <v>8</v>
      </c>
      <c r="B20" s="23"/>
      <c r="C20" s="23"/>
      <c r="D20" s="60"/>
      <c r="E20" s="12"/>
    </row>
    <row r="21" ht="12.75">
      <c r="B21" s="38"/>
    </row>
    <row r="23" spans="1:5" ht="15">
      <c r="A23" s="18" t="s">
        <v>13</v>
      </c>
      <c r="B23" s="18"/>
      <c r="C23" s="18"/>
      <c r="D23" s="59"/>
      <c r="E23" s="18"/>
    </row>
    <row r="24" spans="1:5" ht="15">
      <c r="A24" s="21" t="s">
        <v>11</v>
      </c>
      <c r="B24" s="27" t="s">
        <v>1</v>
      </c>
      <c r="C24" s="28" t="s">
        <v>2</v>
      </c>
      <c r="D24" s="28" t="s">
        <v>3</v>
      </c>
      <c r="E24" s="21" t="s">
        <v>4</v>
      </c>
    </row>
    <row r="25" spans="1:5" ht="15">
      <c r="A25" s="39">
        <v>1</v>
      </c>
      <c r="B25" s="40"/>
      <c r="C25" s="41"/>
      <c r="D25" s="41"/>
      <c r="E25" s="42"/>
    </row>
    <row r="26" spans="1:5" ht="15">
      <c r="A26" s="39">
        <v>2</v>
      </c>
      <c r="B26" s="40"/>
      <c r="C26" s="41"/>
      <c r="D26" s="41"/>
      <c r="E26" s="42"/>
    </row>
    <row r="27" spans="1:5" ht="15">
      <c r="A27" s="39">
        <v>3</v>
      </c>
      <c r="B27" s="40"/>
      <c r="C27" s="41"/>
      <c r="D27" s="41"/>
      <c r="E27" s="42"/>
    </row>
    <row r="28" spans="1:5" ht="17.25" customHeight="1">
      <c r="A28" s="39">
        <v>4</v>
      </c>
      <c r="B28" s="40"/>
      <c r="C28" s="41"/>
      <c r="D28" s="41"/>
      <c r="E28" s="42"/>
    </row>
    <row r="29" spans="1:5" ht="15">
      <c r="A29" s="39">
        <v>5</v>
      </c>
      <c r="B29" s="31"/>
      <c r="C29" s="29"/>
      <c r="D29" s="63"/>
      <c r="E29" s="42"/>
    </row>
    <row r="30" spans="1:5" ht="15">
      <c r="A30" s="39">
        <v>6</v>
      </c>
      <c r="B30" s="31"/>
      <c r="C30" s="29"/>
      <c r="D30" s="63"/>
      <c r="E30" s="42"/>
    </row>
    <row r="33" spans="1:5" ht="15">
      <c r="A33" s="18" t="s">
        <v>14</v>
      </c>
      <c r="B33" s="18"/>
      <c r="C33" s="18"/>
      <c r="D33" s="59"/>
      <c r="E33" s="18"/>
    </row>
    <row r="34" spans="1:5" ht="15">
      <c r="A34" s="21" t="s">
        <v>11</v>
      </c>
      <c r="B34" s="27" t="s">
        <v>1</v>
      </c>
      <c r="C34" s="28" t="s">
        <v>2</v>
      </c>
      <c r="D34" s="28" t="s">
        <v>3</v>
      </c>
      <c r="E34" s="21" t="s">
        <v>4</v>
      </c>
    </row>
    <row r="35" spans="1:5" ht="30">
      <c r="A35" s="29">
        <v>1</v>
      </c>
      <c r="B35" s="23">
        <f>1927.94+4819.86</f>
        <v>6747.799999999999</v>
      </c>
      <c r="C35" s="29" t="s">
        <v>90</v>
      </c>
      <c r="D35" s="63" t="s">
        <v>92</v>
      </c>
      <c r="E35" s="26">
        <v>44237</v>
      </c>
    </row>
    <row r="36" spans="1:5" ht="30">
      <c r="A36" s="29">
        <v>2</v>
      </c>
      <c r="B36" s="31">
        <f>27312.52+10925.01</f>
        <v>38237.53</v>
      </c>
      <c r="C36" s="29" t="s">
        <v>90</v>
      </c>
      <c r="D36" s="63" t="s">
        <v>92</v>
      </c>
      <c r="E36" s="26">
        <v>44237</v>
      </c>
    </row>
    <row r="37" spans="1:5" ht="15">
      <c r="A37" s="29">
        <v>3</v>
      </c>
      <c r="B37" s="31"/>
      <c r="C37" s="29"/>
      <c r="D37" s="63"/>
      <c r="E37" s="26"/>
    </row>
    <row r="38" spans="1:5" ht="15">
      <c r="A38" s="29">
        <v>4</v>
      </c>
      <c r="B38" s="23"/>
      <c r="C38" s="24"/>
      <c r="D38" s="63"/>
      <c r="E38" s="26"/>
    </row>
    <row r="39" spans="1:5" ht="15">
      <c r="A39" s="29">
        <v>5</v>
      </c>
      <c r="B39" s="23"/>
      <c r="C39" s="24"/>
      <c r="D39" s="63"/>
      <c r="E39" s="26"/>
    </row>
    <row r="40" spans="1:5" ht="15">
      <c r="A40" s="29">
        <v>6</v>
      </c>
      <c r="B40" s="23"/>
      <c r="C40" s="24"/>
      <c r="D40" s="63"/>
      <c r="E40" s="26"/>
    </row>
    <row r="41" spans="1:5" ht="15">
      <c r="A41" s="29">
        <v>7</v>
      </c>
      <c r="B41" s="23"/>
      <c r="C41" s="24"/>
      <c r="D41" s="63"/>
      <c r="E41" s="26"/>
    </row>
    <row r="42" spans="1:5" ht="15">
      <c r="A42" s="29">
        <v>8</v>
      </c>
      <c r="B42" s="23"/>
      <c r="C42" s="24"/>
      <c r="D42" s="63"/>
      <c r="E4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H26" sqref="H26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24.57421875" style="3" customWidth="1"/>
    <col min="4" max="4" width="69.8515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15</v>
      </c>
      <c r="B1" s="32"/>
      <c r="C1" s="32"/>
      <c r="D1" s="32"/>
      <c r="E1" s="45"/>
      <c r="F1" s="33"/>
    </row>
    <row r="2" spans="1:5" ht="15">
      <c r="A2" s="52" t="s">
        <v>16</v>
      </c>
      <c r="B2" s="52"/>
      <c r="C2" s="52"/>
      <c r="D2" s="52"/>
      <c r="E2" s="4"/>
    </row>
    <row r="3" spans="1:5" ht="15">
      <c r="A3" s="53" t="s">
        <v>0</v>
      </c>
      <c r="B3" s="53"/>
      <c r="C3" s="53"/>
      <c r="D3" s="53"/>
      <c r="E3" s="4"/>
    </row>
    <row r="4" spans="1:5" ht="12" customHeight="1">
      <c r="A4" s="53" t="s">
        <v>91</v>
      </c>
      <c r="B4" s="53"/>
      <c r="C4" s="53"/>
      <c r="D4" s="53"/>
      <c r="E4" s="4"/>
    </row>
    <row r="5" spans="1:5" ht="12" customHeight="1">
      <c r="A5" s="45"/>
      <c r="B5" s="45"/>
      <c r="C5" s="45"/>
      <c r="D5" s="45"/>
      <c r="E5" s="4"/>
    </row>
    <row r="6" spans="1:5" ht="12" customHeight="1">
      <c r="A6" s="54" t="s">
        <v>12</v>
      </c>
      <c r="B6" s="54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23">
        <f>214839.05+100842.52+310523.29+168180.42+535781.7+1110218.11+21170.19+160</f>
        <v>2461715.28</v>
      </c>
      <c r="C13" s="24" t="s">
        <v>15</v>
      </c>
      <c r="D13" s="25" t="s">
        <v>94</v>
      </c>
      <c r="E13" s="12">
        <v>44238</v>
      </c>
    </row>
    <row r="14" spans="1:5" ht="12.75" customHeight="1">
      <c r="A14" s="8">
        <v>2</v>
      </c>
      <c r="B14" s="38">
        <v>145.63</v>
      </c>
      <c r="C14" s="24" t="s">
        <v>80</v>
      </c>
      <c r="D14" s="35" t="s">
        <v>93</v>
      </c>
      <c r="E14" s="12">
        <v>44238</v>
      </c>
    </row>
    <row r="15" spans="1:5" ht="12.75">
      <c r="A15" s="8">
        <v>3</v>
      </c>
      <c r="B15" s="23">
        <v>546.21</v>
      </c>
      <c r="C15" s="24" t="s">
        <v>87</v>
      </c>
      <c r="D15" s="25" t="s">
        <v>95</v>
      </c>
      <c r="E15" s="12">
        <v>44238</v>
      </c>
    </row>
    <row r="16" spans="1:5" ht="12.75">
      <c r="A16" s="8"/>
      <c r="B16" s="23"/>
      <c r="C16" s="24"/>
      <c r="D16" s="25"/>
      <c r="E16" s="12"/>
    </row>
    <row r="17" spans="1:5" ht="12.75">
      <c r="A17" s="8"/>
      <c r="B17" s="23"/>
      <c r="C17" s="24"/>
      <c r="D17" s="25"/>
      <c r="E17" s="12"/>
    </row>
    <row r="18" spans="1:5" ht="12.75">
      <c r="A18" s="8"/>
      <c r="B18" s="23"/>
      <c r="C18" s="24"/>
      <c r="D18" s="25"/>
      <c r="E18" s="12"/>
    </row>
    <row r="19" spans="1:5" ht="12.75">
      <c r="A19" s="8"/>
      <c r="B19" s="23"/>
      <c r="C19" s="23"/>
      <c r="D19" s="25"/>
      <c r="E19" s="12"/>
    </row>
    <row r="20" ht="12.75">
      <c r="B20" s="38"/>
    </row>
    <row r="22" spans="1:5" ht="15">
      <c r="A22" s="18" t="s">
        <v>13</v>
      </c>
      <c r="B22" s="18"/>
      <c r="C22" s="18"/>
      <c r="D22" s="18"/>
      <c r="E22" s="18"/>
    </row>
    <row r="23" spans="1:5" ht="15">
      <c r="A23" s="21" t="s">
        <v>11</v>
      </c>
      <c r="B23" s="27" t="s">
        <v>1</v>
      </c>
      <c r="C23" s="28" t="s">
        <v>2</v>
      </c>
      <c r="D23" s="28" t="s">
        <v>3</v>
      </c>
      <c r="E23" s="21" t="s">
        <v>4</v>
      </c>
    </row>
    <row r="24" spans="1:5" ht="15">
      <c r="A24" s="39">
        <v>1</v>
      </c>
      <c r="B24" s="40"/>
      <c r="C24" s="41"/>
      <c r="D24" s="41"/>
      <c r="E24" s="42"/>
    </row>
    <row r="25" spans="1:5" ht="15">
      <c r="A25" s="39">
        <v>2</v>
      </c>
      <c r="B25" s="40"/>
      <c r="C25" s="41"/>
      <c r="D25" s="41"/>
      <c r="E25" s="42"/>
    </row>
    <row r="26" spans="1:5" ht="15">
      <c r="A26" s="39">
        <v>3</v>
      </c>
      <c r="B26" s="40"/>
      <c r="C26" s="41"/>
      <c r="D26" s="41"/>
      <c r="E26" s="42"/>
    </row>
    <row r="27" spans="1:5" ht="17.25" customHeight="1">
      <c r="A27" s="39">
        <v>4</v>
      </c>
      <c r="B27" s="40"/>
      <c r="C27" s="41"/>
      <c r="D27" s="41"/>
      <c r="E27" s="42"/>
    </row>
    <row r="28" spans="1:5" ht="15">
      <c r="A28" s="39">
        <v>5</v>
      </c>
      <c r="B28" s="31"/>
      <c r="C28" s="29"/>
      <c r="D28" s="43"/>
      <c r="E28" s="42"/>
    </row>
    <row r="29" spans="1:5" ht="15">
      <c r="A29" s="39">
        <v>6</v>
      </c>
      <c r="B29" s="31"/>
      <c r="C29" s="29"/>
      <c r="D29" s="43"/>
      <c r="E29" s="42"/>
    </row>
    <row r="32" spans="1:5" ht="15">
      <c r="A32" s="18" t="s">
        <v>14</v>
      </c>
      <c r="B32" s="18"/>
      <c r="C32" s="18"/>
      <c r="D32" s="18"/>
      <c r="E32" s="18"/>
    </row>
    <row r="33" spans="1:5" ht="15">
      <c r="A33" s="21" t="s">
        <v>11</v>
      </c>
      <c r="B33" s="27" t="s">
        <v>1</v>
      </c>
      <c r="C33" s="28" t="s">
        <v>2</v>
      </c>
      <c r="D33" s="28" t="s">
        <v>3</v>
      </c>
      <c r="E33" s="21" t="s">
        <v>4</v>
      </c>
    </row>
    <row r="34" spans="1:5" ht="15">
      <c r="A34" s="29">
        <v>1</v>
      </c>
      <c r="B34" s="31">
        <f>3803.24+671.16</f>
        <v>4474.4</v>
      </c>
      <c r="C34" s="29" t="s">
        <v>96</v>
      </c>
      <c r="D34" s="43" t="s">
        <v>98</v>
      </c>
      <c r="E34" s="26">
        <v>44238</v>
      </c>
    </row>
    <row r="35" spans="1:5" ht="15">
      <c r="A35" s="29">
        <v>2</v>
      </c>
      <c r="B35" s="31">
        <f>50709.95+9876.4+5256.35</f>
        <v>65842.7</v>
      </c>
      <c r="C35" s="29" t="s">
        <v>97</v>
      </c>
      <c r="D35" s="43" t="s">
        <v>99</v>
      </c>
      <c r="E35" s="26">
        <v>44238</v>
      </c>
    </row>
    <row r="36" spans="1:5" ht="15">
      <c r="A36" s="29">
        <v>3</v>
      </c>
      <c r="B36" s="23"/>
      <c r="C36" s="24"/>
      <c r="D36" s="43"/>
      <c r="E36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51.28125" style="3" customWidth="1"/>
    <col min="5" max="5" width="12.14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15</v>
      </c>
      <c r="B1" s="32"/>
      <c r="C1" s="32"/>
      <c r="D1" s="32"/>
      <c r="E1" s="46"/>
      <c r="F1" s="33"/>
    </row>
    <row r="2" spans="1:5" ht="15">
      <c r="A2" s="52" t="s">
        <v>16</v>
      </c>
      <c r="B2" s="52"/>
      <c r="C2" s="52"/>
      <c r="D2" s="52"/>
      <c r="E2" s="4"/>
    </row>
    <row r="3" spans="1:5" ht="15">
      <c r="A3" s="53" t="s">
        <v>0</v>
      </c>
      <c r="B3" s="53"/>
      <c r="C3" s="53"/>
      <c r="D3" s="53"/>
      <c r="E3" s="4"/>
    </row>
    <row r="4" spans="1:5" ht="12" customHeight="1">
      <c r="A4" s="53" t="s">
        <v>100</v>
      </c>
      <c r="B4" s="53"/>
      <c r="C4" s="53"/>
      <c r="D4" s="53"/>
      <c r="E4" s="4"/>
    </row>
    <row r="5" spans="1:5" ht="12" customHeight="1">
      <c r="A5" s="46"/>
      <c r="B5" s="46"/>
      <c r="C5" s="46"/>
      <c r="D5" s="46"/>
      <c r="E5" s="4"/>
    </row>
    <row r="6" spans="1:5" ht="12" customHeight="1">
      <c r="A6" s="54" t="s">
        <v>12</v>
      </c>
      <c r="B6" s="54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f>1262+2590+348</f>
        <v>4200</v>
      </c>
      <c r="C13" s="24" t="s">
        <v>101</v>
      </c>
      <c r="D13" s="25" t="s">
        <v>131</v>
      </c>
      <c r="E13" s="12">
        <v>44239</v>
      </c>
    </row>
    <row r="14" spans="1:5" ht="12.75" customHeight="1">
      <c r="A14" s="8" t="s">
        <v>7</v>
      </c>
      <c r="B14" s="23">
        <v>2142</v>
      </c>
      <c r="C14" s="24" t="s">
        <v>102</v>
      </c>
      <c r="D14" s="25" t="s">
        <v>103</v>
      </c>
      <c r="E14" s="12">
        <v>44239</v>
      </c>
    </row>
    <row r="15" spans="1:5" ht="12.75" customHeight="1">
      <c r="A15" s="8" t="s">
        <v>8</v>
      </c>
      <c r="B15" s="38">
        <v>199.99</v>
      </c>
      <c r="C15" s="24" t="s">
        <v>104</v>
      </c>
      <c r="D15" s="35" t="s">
        <v>105</v>
      </c>
      <c r="E15" s="12">
        <v>44239</v>
      </c>
    </row>
    <row r="16" spans="1:5" ht="12.75">
      <c r="A16" s="8" t="s">
        <v>10</v>
      </c>
      <c r="B16" s="23">
        <v>40</v>
      </c>
      <c r="C16" s="24" t="s">
        <v>106</v>
      </c>
      <c r="D16" s="25" t="s">
        <v>107</v>
      </c>
      <c r="E16" s="12">
        <v>44239</v>
      </c>
    </row>
    <row r="17" spans="1:5" ht="12.75">
      <c r="A17" s="8">
        <v>5</v>
      </c>
      <c r="B17" s="23">
        <v>595</v>
      </c>
      <c r="C17" s="24" t="s">
        <v>108</v>
      </c>
      <c r="D17" s="25" t="s">
        <v>109</v>
      </c>
      <c r="E17" s="12">
        <v>44239</v>
      </c>
    </row>
    <row r="18" spans="1:5" ht="12.75">
      <c r="A18" s="8">
        <v>6</v>
      </c>
      <c r="B18" s="23">
        <v>152</v>
      </c>
      <c r="C18" s="23" t="s">
        <v>111</v>
      </c>
      <c r="D18" s="25" t="s">
        <v>112</v>
      </c>
      <c r="E18" s="12">
        <v>44239</v>
      </c>
    </row>
    <row r="19" spans="1:5" ht="12.75">
      <c r="A19" s="8">
        <v>7</v>
      </c>
      <c r="B19" s="23">
        <v>4105.5</v>
      </c>
      <c r="C19" s="23" t="s">
        <v>113</v>
      </c>
      <c r="D19" s="25" t="s">
        <v>114</v>
      </c>
      <c r="E19" s="12">
        <v>44239</v>
      </c>
    </row>
    <row r="20" spans="1:5" ht="12.75">
      <c r="A20" s="8">
        <v>8</v>
      </c>
      <c r="B20" s="23">
        <v>8792.12</v>
      </c>
      <c r="C20" s="23" t="s">
        <v>115</v>
      </c>
      <c r="D20" s="25" t="s">
        <v>116</v>
      </c>
      <c r="E20" s="12">
        <v>44239</v>
      </c>
    </row>
    <row r="21" spans="1:5" ht="12.75">
      <c r="A21" s="8">
        <v>9</v>
      </c>
      <c r="B21" s="23">
        <f>12755.29+116714.53+6546.89+227.72+118362.49</f>
        <v>254606.92000000004</v>
      </c>
      <c r="C21" s="23" t="s">
        <v>117</v>
      </c>
      <c r="D21" s="25" t="s">
        <v>136</v>
      </c>
      <c r="E21" s="12">
        <v>44239</v>
      </c>
    </row>
    <row r="22" spans="1:5" ht="12.75">
      <c r="A22" s="8">
        <v>10</v>
      </c>
      <c r="B22" s="23">
        <f>3329.62+126.58+103.78+150+3420+4730.25</f>
        <v>11860.23</v>
      </c>
      <c r="C22" s="23" t="s">
        <v>118</v>
      </c>
      <c r="D22" s="25" t="s">
        <v>119</v>
      </c>
      <c r="E22" s="12">
        <v>44239</v>
      </c>
    </row>
    <row r="23" spans="1:5" ht="12.75">
      <c r="A23" s="8">
        <v>11</v>
      </c>
      <c r="B23" s="23">
        <v>1319.47</v>
      </c>
      <c r="C23" s="23" t="s">
        <v>120</v>
      </c>
      <c r="D23" s="25" t="s">
        <v>121</v>
      </c>
      <c r="E23" s="12">
        <v>44239</v>
      </c>
    </row>
    <row r="24" spans="1:5" ht="12.75">
      <c r="A24" s="8">
        <v>12</v>
      </c>
      <c r="B24" s="23">
        <f>9328.08+366.61+736.56+18711.36+368.28+9370.68+368.28+9370.68+368.28+9370.68+368.28</f>
        <v>58727.77</v>
      </c>
      <c r="C24" s="23" t="s">
        <v>122</v>
      </c>
      <c r="D24" s="25" t="s">
        <v>123</v>
      </c>
      <c r="E24" s="12">
        <v>44239</v>
      </c>
    </row>
    <row r="25" spans="1:5" ht="12.75">
      <c r="A25" s="8">
        <v>13</v>
      </c>
      <c r="B25" s="23">
        <f>2319.79+435.12</f>
        <v>2754.91</v>
      </c>
      <c r="C25" s="23" t="s">
        <v>124</v>
      </c>
      <c r="D25" s="25" t="s">
        <v>125</v>
      </c>
      <c r="E25" s="12">
        <v>44239</v>
      </c>
    </row>
    <row r="26" spans="1:5" ht="12.75">
      <c r="A26" s="8">
        <v>14</v>
      </c>
      <c r="B26" s="23">
        <v>50456</v>
      </c>
      <c r="C26" s="23" t="s">
        <v>126</v>
      </c>
      <c r="D26" s="25" t="s">
        <v>127</v>
      </c>
      <c r="E26" s="12">
        <v>44239</v>
      </c>
    </row>
    <row r="27" spans="1:5" ht="12.75">
      <c r="A27" s="8">
        <v>15</v>
      </c>
      <c r="B27" s="23">
        <v>5000</v>
      </c>
      <c r="C27" s="23" t="s">
        <v>128</v>
      </c>
      <c r="D27" s="25" t="s">
        <v>129</v>
      </c>
      <c r="E27" s="12">
        <v>44239</v>
      </c>
    </row>
    <row r="28" spans="1:5" ht="12.75">
      <c r="A28" s="8">
        <v>16</v>
      </c>
      <c r="B28" s="23">
        <v>3895.5</v>
      </c>
      <c r="C28" s="23" t="s">
        <v>130</v>
      </c>
      <c r="D28" s="25" t="s">
        <v>142</v>
      </c>
      <c r="E28" s="12">
        <v>44239</v>
      </c>
    </row>
    <row r="29" spans="1:5" ht="12.75">
      <c r="A29" s="8">
        <v>17</v>
      </c>
      <c r="B29" s="48">
        <v>1376.83</v>
      </c>
      <c r="C29" s="49" t="s">
        <v>143</v>
      </c>
      <c r="D29" s="49" t="s">
        <v>144</v>
      </c>
      <c r="E29" s="12">
        <v>44239</v>
      </c>
    </row>
    <row r="30" spans="1:5" ht="12.75">
      <c r="A30" s="8">
        <v>18</v>
      </c>
      <c r="B30" s="48">
        <v>338</v>
      </c>
      <c r="C30" s="49" t="s">
        <v>15</v>
      </c>
      <c r="D30" s="49" t="s">
        <v>146</v>
      </c>
      <c r="E30" s="50">
        <v>44239</v>
      </c>
    </row>
    <row r="31" spans="1:5" ht="15">
      <c r="A31" s="18" t="s">
        <v>13</v>
      </c>
      <c r="B31" s="18"/>
      <c r="C31" s="18"/>
      <c r="D31" s="18"/>
      <c r="E31" s="18"/>
    </row>
    <row r="32" spans="1:5" ht="15">
      <c r="A32" s="21" t="s">
        <v>11</v>
      </c>
      <c r="B32" s="27" t="s">
        <v>1</v>
      </c>
      <c r="C32" s="28" t="s">
        <v>2</v>
      </c>
      <c r="D32" s="28" t="s">
        <v>3</v>
      </c>
      <c r="E32" s="21" t="s">
        <v>4</v>
      </c>
    </row>
    <row r="33" spans="1:5" ht="15">
      <c r="A33" s="39">
        <v>1</v>
      </c>
      <c r="B33" s="23">
        <f>3268+45652</f>
        <v>48920</v>
      </c>
      <c r="C33" s="23" t="s">
        <v>140</v>
      </c>
      <c r="D33" s="25" t="s">
        <v>133</v>
      </c>
      <c r="E33" s="42">
        <v>44239</v>
      </c>
    </row>
    <row r="34" spans="1:5" ht="15">
      <c r="A34" s="39">
        <v>2</v>
      </c>
      <c r="B34" s="23">
        <f>20260+2260</f>
        <v>22520</v>
      </c>
      <c r="C34" s="23" t="s">
        <v>132</v>
      </c>
      <c r="D34" s="25" t="s">
        <v>133</v>
      </c>
      <c r="E34" s="42">
        <v>44239</v>
      </c>
    </row>
    <row r="35" spans="1:5" ht="15">
      <c r="A35" s="39">
        <v>3</v>
      </c>
      <c r="B35" s="40">
        <v>118493.64</v>
      </c>
      <c r="C35" s="47" t="s">
        <v>141</v>
      </c>
      <c r="D35" s="47" t="s">
        <v>135</v>
      </c>
      <c r="E35" s="42">
        <v>44239</v>
      </c>
    </row>
    <row r="36" spans="1:5" ht="17.25" customHeight="1">
      <c r="A36" s="39">
        <v>4</v>
      </c>
      <c r="B36" s="40"/>
      <c r="C36" s="41"/>
      <c r="D36" s="41"/>
      <c r="E36" s="42"/>
    </row>
    <row r="39" spans="1:5" ht="15">
      <c r="A39" s="18" t="s">
        <v>14</v>
      </c>
      <c r="B39" s="18"/>
      <c r="C39" s="18"/>
      <c r="D39" s="18"/>
      <c r="E39" s="18"/>
    </row>
    <row r="40" spans="1:5" ht="15">
      <c r="A40" s="21" t="s">
        <v>11</v>
      </c>
      <c r="B40" s="27" t="s">
        <v>1</v>
      </c>
      <c r="C40" s="28" t="s">
        <v>2</v>
      </c>
      <c r="D40" s="28" t="s">
        <v>3</v>
      </c>
      <c r="E40" s="21" t="s">
        <v>4</v>
      </c>
    </row>
    <row r="41" spans="1:5" ht="12.75">
      <c r="A41" s="29">
        <v>1</v>
      </c>
      <c r="B41" s="31">
        <v>400</v>
      </c>
      <c r="C41" s="29" t="s">
        <v>17</v>
      </c>
      <c r="D41" s="51" t="s">
        <v>145</v>
      </c>
      <c r="E41" s="26">
        <v>44239</v>
      </c>
    </row>
    <row r="42" spans="1:5" ht="12.75">
      <c r="A42" s="29">
        <v>2</v>
      </c>
      <c r="B42" s="23">
        <v>29232.35</v>
      </c>
      <c r="C42" s="24" t="s">
        <v>134</v>
      </c>
      <c r="D42" s="51" t="s">
        <v>138</v>
      </c>
      <c r="E42" s="26">
        <v>44239</v>
      </c>
    </row>
    <row r="43" spans="1:5" ht="12.75">
      <c r="A43" s="29">
        <v>3</v>
      </c>
      <c r="B43" s="23">
        <v>83.3</v>
      </c>
      <c r="C43" s="24" t="s">
        <v>80</v>
      </c>
      <c r="D43" s="51" t="s">
        <v>139</v>
      </c>
      <c r="E43" s="26">
        <v>44239</v>
      </c>
    </row>
    <row r="44" spans="1:5" ht="12.75">
      <c r="A44" s="29">
        <v>4</v>
      </c>
      <c r="B44" s="23">
        <f>547.2+6307.2</f>
        <v>6854.4</v>
      </c>
      <c r="C44" s="24" t="s">
        <v>110</v>
      </c>
      <c r="D44" s="25" t="s">
        <v>137</v>
      </c>
      <c r="E44" s="12">
        <v>44239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2021-02-15T14:11:06Z</cp:lastPrinted>
  <dcterms:created xsi:type="dcterms:W3CDTF">2020-03-03T07:59:12Z</dcterms:created>
  <dcterms:modified xsi:type="dcterms:W3CDTF">2021-02-15T14:12:30Z</dcterms:modified>
  <cp:category/>
  <cp:version/>
  <cp:contentType/>
  <cp:contentStatus/>
</cp:coreProperties>
</file>